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APBE" sheetId="1" r:id="rId1"/>
    <sheet name="abcd" sheetId="2" r:id="rId2"/>
  </sheets>
  <definedNames/>
  <calcPr fullCalcOnLoad="1"/>
</workbook>
</file>

<file path=xl/sharedStrings.xml><?xml version="1.0" encoding="utf-8"?>
<sst xmlns="http://schemas.openxmlformats.org/spreadsheetml/2006/main" count="44" uniqueCount="31">
  <si>
    <t>Formule:</t>
  </si>
  <si>
    <t>Gebruik de schuifbalken om de getallen voor</t>
  </si>
  <si>
    <t>Kijk hoe de grafiek verandert.</t>
  </si>
  <si>
    <t>Controleer achteraf of je voorspelling juist was.</t>
  </si>
  <si>
    <t xml:space="preserve">Algemene vorm: </t>
  </si>
  <si>
    <t xml:space="preserve">) ) + </t>
  </si>
  <si>
    <r>
      <t>y</t>
    </r>
    <r>
      <rPr>
        <b/>
        <sz val="10"/>
        <rFont val="Tahoma"/>
        <family val="2"/>
      </rPr>
      <t xml:space="preserve"> = </t>
    </r>
  </si>
  <si>
    <t>Voorspel wat er met de grafiek gebeurt; gebruik daarbij</t>
  </si>
  <si>
    <t>de volgende uitdrukkingen:</t>
  </si>
  <si>
    <t>&gt;&gt; de grafiek schuift ... eenheden in de x-richting</t>
  </si>
  <si>
    <r>
      <t xml:space="preserve">&gt;&gt; de grafiek schuift ... eenheden in de </t>
    </r>
    <r>
      <rPr>
        <i/>
        <sz val="10"/>
        <rFont val="Arial"/>
        <family val="2"/>
      </rPr>
      <t>y</t>
    </r>
    <r>
      <rPr>
        <sz val="10"/>
        <rFont val="Arial"/>
        <family val="0"/>
      </rPr>
      <t>-richting</t>
    </r>
  </si>
  <si>
    <r>
      <t xml:space="preserve">&gt;&gt; de grafiek wordt met … vermenigvuldigd in de </t>
    </r>
    <r>
      <rPr>
        <i/>
        <sz val="10"/>
        <rFont val="Arial"/>
        <family val="2"/>
      </rPr>
      <t>x-</t>
    </r>
    <r>
      <rPr>
        <sz val="10"/>
        <rFont val="Arial"/>
        <family val="2"/>
      </rPr>
      <t>richting</t>
    </r>
  </si>
  <si>
    <r>
      <t xml:space="preserve">&gt;&gt; de grafiek wordt met … vermenigvuldigd in de </t>
    </r>
    <r>
      <rPr>
        <i/>
        <sz val="10"/>
        <rFont val="Arial"/>
        <family val="2"/>
      </rPr>
      <t>y-</t>
    </r>
    <r>
      <rPr>
        <sz val="10"/>
        <rFont val="Arial"/>
        <family val="2"/>
      </rPr>
      <t>richting</t>
    </r>
  </si>
  <si>
    <t>Sinusoiden</t>
  </si>
  <si>
    <r>
      <t>amplitude</t>
    </r>
    <r>
      <rPr>
        <b/>
        <i/>
        <sz val="10"/>
        <rFont val="Tahoma"/>
        <family val="2"/>
      </rPr>
      <t xml:space="preserve"> A</t>
    </r>
  </si>
  <si>
    <r>
      <t>periode</t>
    </r>
    <r>
      <rPr>
        <b/>
        <i/>
        <sz val="10"/>
        <rFont val="Tahoma"/>
        <family val="2"/>
      </rPr>
      <t xml:space="preserve"> P</t>
    </r>
  </si>
  <si>
    <r>
      <t>hor.verschuiving</t>
    </r>
    <r>
      <rPr>
        <b/>
        <i/>
        <sz val="10"/>
        <rFont val="Tahoma"/>
        <family val="2"/>
      </rPr>
      <t xml:space="preserve"> B</t>
    </r>
  </si>
  <si>
    <r>
      <t>evenwichtsstand</t>
    </r>
    <r>
      <rPr>
        <b/>
        <i/>
        <sz val="10"/>
        <rFont val="Arial"/>
        <family val="2"/>
      </rPr>
      <t xml:space="preserve"> E</t>
    </r>
  </si>
  <si>
    <r>
      <t>A,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P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B</t>
    </r>
    <r>
      <rPr>
        <sz val="10"/>
        <rFont val="Arial"/>
        <family val="2"/>
      </rPr>
      <t xml:space="preserve"> en </t>
    </r>
    <r>
      <rPr>
        <i/>
        <sz val="10"/>
        <rFont val="Arial"/>
        <family val="2"/>
      </rPr>
      <t>E</t>
    </r>
    <r>
      <rPr>
        <sz val="10"/>
        <rFont val="Arial"/>
        <family val="2"/>
      </rPr>
      <t xml:space="preserve"> te veranderen.</t>
    </r>
  </si>
  <si>
    <t xml:space="preserve">* sin ( (2pi / </t>
  </si>
  <si>
    <r>
      <t xml:space="preserve">) * ( </t>
    </r>
    <r>
      <rPr>
        <b/>
        <i/>
        <sz val="10"/>
        <rFont val="Tahoma"/>
        <family val="2"/>
      </rPr>
      <t>x</t>
    </r>
    <r>
      <rPr>
        <b/>
        <sz val="10"/>
        <rFont val="Tahoma"/>
        <family val="2"/>
      </rPr>
      <t xml:space="preserve"> -</t>
    </r>
  </si>
  <si>
    <r>
      <t xml:space="preserve">Kies vervolgens zelf waarden voor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P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B</t>
    </r>
    <r>
      <rPr>
        <sz val="10"/>
        <rFont val="Arial"/>
        <family val="2"/>
      </rPr>
      <t xml:space="preserve"> en </t>
    </r>
    <r>
      <rPr>
        <i/>
        <sz val="10"/>
        <rFont val="Arial"/>
        <family val="2"/>
      </rPr>
      <t>E</t>
    </r>
    <r>
      <rPr>
        <sz val="10"/>
        <rFont val="Arial"/>
        <family val="2"/>
      </rPr>
      <t>.</t>
    </r>
  </si>
  <si>
    <r>
      <t xml:space="preserve">Algemene vorm: </t>
    </r>
    <r>
      <rPr>
        <b/>
        <i/>
        <sz val="10"/>
        <rFont val="Tahoma"/>
        <family val="2"/>
      </rPr>
      <t>y</t>
    </r>
    <r>
      <rPr>
        <b/>
        <sz val="10"/>
        <rFont val="Tahoma"/>
        <family val="2"/>
      </rPr>
      <t xml:space="preserve"> = </t>
    </r>
    <r>
      <rPr>
        <b/>
        <i/>
        <sz val="10"/>
        <rFont val="Tahoma"/>
        <family val="2"/>
      </rPr>
      <t>a</t>
    </r>
    <r>
      <rPr>
        <b/>
        <sz val="10"/>
        <rFont val="Tahoma"/>
        <family val="2"/>
      </rPr>
      <t xml:space="preserve"> sin(</t>
    </r>
    <r>
      <rPr>
        <b/>
        <i/>
        <sz val="10"/>
        <rFont val="Tahoma"/>
        <family val="2"/>
      </rPr>
      <t>b</t>
    </r>
    <r>
      <rPr>
        <b/>
        <sz val="10"/>
        <rFont val="Tahoma"/>
        <family val="2"/>
      </rPr>
      <t>(</t>
    </r>
    <r>
      <rPr>
        <b/>
        <i/>
        <sz val="10"/>
        <rFont val="Tahoma"/>
        <family val="2"/>
      </rPr>
      <t>x</t>
    </r>
    <r>
      <rPr>
        <b/>
        <sz val="10"/>
        <rFont val="Tahoma"/>
        <family val="2"/>
      </rPr>
      <t>+</t>
    </r>
    <r>
      <rPr>
        <b/>
        <i/>
        <sz val="10"/>
        <rFont val="Tahoma"/>
        <family val="2"/>
      </rPr>
      <t>c</t>
    </r>
    <r>
      <rPr>
        <b/>
        <sz val="10"/>
        <rFont val="Tahoma"/>
        <family val="2"/>
      </rPr>
      <t xml:space="preserve">)) + </t>
    </r>
    <r>
      <rPr>
        <b/>
        <i/>
        <sz val="10"/>
        <rFont val="Tahoma"/>
        <family val="2"/>
      </rPr>
      <t>d</t>
    </r>
  </si>
  <si>
    <t>a</t>
  </si>
  <si>
    <t>b</t>
  </si>
  <si>
    <t>c</t>
  </si>
  <si>
    <t>d</t>
  </si>
  <si>
    <t xml:space="preserve">* sin ( </t>
  </si>
  <si>
    <r>
      <t xml:space="preserve">* ( </t>
    </r>
    <r>
      <rPr>
        <b/>
        <i/>
        <sz val="10"/>
        <rFont val="Tahoma"/>
        <family val="2"/>
      </rPr>
      <t>x</t>
    </r>
    <r>
      <rPr>
        <b/>
        <sz val="10"/>
        <rFont val="Tahoma"/>
        <family val="2"/>
      </rPr>
      <t xml:space="preserve"> +</t>
    </r>
  </si>
  <si>
    <r>
      <t>a,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b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c</t>
    </r>
    <r>
      <rPr>
        <sz val="10"/>
        <rFont val="Arial"/>
        <family val="2"/>
      </rPr>
      <t xml:space="preserve"> en </t>
    </r>
    <r>
      <rPr>
        <i/>
        <sz val="10"/>
        <rFont val="Arial"/>
        <family val="2"/>
      </rPr>
      <t>d</t>
    </r>
    <r>
      <rPr>
        <sz val="10"/>
        <rFont val="Arial"/>
        <family val="2"/>
      </rPr>
      <t xml:space="preserve"> te veranderen.</t>
    </r>
  </si>
  <si>
    <r>
      <t xml:space="preserve">Kies vervolgens zelf waarden voor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b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c</t>
    </r>
    <r>
      <rPr>
        <sz val="10"/>
        <rFont val="Arial"/>
        <family val="2"/>
      </rPr>
      <t xml:space="preserve"> en </t>
    </r>
    <r>
      <rPr>
        <i/>
        <sz val="10"/>
        <rFont val="Arial"/>
        <family val="2"/>
      </rPr>
      <t>d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</si>
</sst>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8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41"/>
      <name val="Arial"/>
      <family val="2"/>
    </font>
    <font>
      <b/>
      <sz val="18"/>
      <name val="Tahoma"/>
      <family val="2"/>
    </font>
    <font>
      <sz val="18"/>
      <name val="Arial"/>
      <family val="0"/>
    </font>
    <font>
      <b/>
      <i/>
      <sz val="10"/>
      <name val="Tahoma"/>
      <family val="2"/>
    </font>
    <font>
      <sz val="10"/>
      <color indexed="9"/>
      <name val="Arial"/>
      <family val="2"/>
    </font>
    <font>
      <sz val="8.75"/>
      <name val="Tahoma"/>
      <family val="2"/>
    </font>
    <font>
      <sz val="12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.25"/>
      <name val="Arial"/>
      <family val="0"/>
    </font>
    <font>
      <b/>
      <i/>
      <sz val="9"/>
      <name val="Tahoma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7" fillId="4" borderId="0" xfId="0" applyFont="1" applyFill="1" applyBorder="1" applyAlignment="1">
      <alignment/>
    </xf>
    <xf numFmtId="0" fontId="1" fillId="2" borderId="0" xfId="0" applyFont="1" applyFill="1" applyAlignment="1">
      <alignment horizontal="right"/>
    </xf>
    <xf numFmtId="0" fontId="1" fillId="4" borderId="0" xfId="0" applyFont="1" applyFill="1" applyBorder="1" applyAlignment="1">
      <alignment horizontal="left"/>
    </xf>
    <xf numFmtId="0" fontId="10" fillId="2" borderId="0" xfId="0" applyFont="1" applyFill="1" applyAlignment="1">
      <alignment/>
    </xf>
    <xf numFmtId="0" fontId="6" fillId="4" borderId="1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2" fillId="5" borderId="2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4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4" fillId="3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"/>
          <c:w val="0.88775"/>
          <c:h val="0.916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APBE!$P$4:$P$204</c:f>
              <c:numCache/>
            </c:numRef>
          </c:xVal>
          <c:yVal>
            <c:numRef>
              <c:f>APBE!$Q$4:$Q$204</c:f>
              <c:numCache/>
            </c:numRef>
          </c:yVal>
          <c:smooth val="1"/>
        </c:ser>
        <c:axId val="35828298"/>
        <c:axId val="54019227"/>
      </c:scatterChart>
      <c:valAx>
        <c:axId val="35828298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54019227"/>
        <c:crosses val="autoZero"/>
        <c:crossBetween val="midCat"/>
        <c:dispUnits/>
        <c:majorUnit val="1"/>
      </c:valAx>
      <c:valAx>
        <c:axId val="54019227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/>
                  <a:t>y</a:t>
                </a:r>
              </a:p>
            </c:rich>
          </c:tx>
          <c:layout>
            <c:manualLayout>
              <c:xMode val="factor"/>
              <c:yMode val="factor"/>
              <c:x val="0.0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35828298"/>
        <c:crosses val="autoZero"/>
        <c:crossBetween val="midCat"/>
        <c:dispUnits/>
        <c:maj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"/>
          <c:w val="0.88775"/>
          <c:h val="0.926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abcd!$P$4:$P$204</c:f>
              <c:numCache/>
            </c:numRef>
          </c:xVal>
          <c:yVal>
            <c:numRef>
              <c:f>abcd!$Q$4:$Q$204</c:f>
              <c:numCache/>
            </c:numRef>
          </c:yVal>
          <c:smooth val="1"/>
        </c:ser>
        <c:axId val="16410996"/>
        <c:axId val="13481237"/>
      </c:scatterChart>
      <c:valAx>
        <c:axId val="16410996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1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3481237"/>
        <c:crosses val="autoZero"/>
        <c:crossBetween val="midCat"/>
        <c:dispUnits/>
        <c:majorUnit val="1"/>
      </c:valAx>
      <c:valAx>
        <c:axId val="13481237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1" u="none" baseline="0"/>
                  <a:t>y</a:t>
                </a:r>
              </a:p>
            </c:rich>
          </c:tx>
          <c:layout>
            <c:manualLayout>
              <c:xMode val="factor"/>
              <c:yMode val="factor"/>
              <c:x val="0.0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6410996"/>
        <c:crosses val="autoZero"/>
        <c:crossBetween val="midCat"/>
        <c:dispUnits/>
        <c:maj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9525</xdr:rowOff>
    </xdr:from>
    <xdr:to>
      <xdr:col>17</xdr:col>
      <xdr:colOff>0</xdr:colOff>
      <xdr:row>32</xdr:row>
      <xdr:rowOff>0</xdr:rowOff>
    </xdr:to>
    <xdr:graphicFrame>
      <xdr:nvGraphicFramePr>
        <xdr:cNvPr id="1" name="Chart 9"/>
        <xdr:cNvGraphicFramePr/>
      </xdr:nvGraphicFramePr>
      <xdr:xfrm>
        <a:off x="3333750" y="1219200"/>
        <a:ext cx="55054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9525</xdr:rowOff>
    </xdr:from>
    <xdr:to>
      <xdr:col>17</xdr:col>
      <xdr:colOff>0</xdr:colOff>
      <xdr:row>32</xdr:row>
      <xdr:rowOff>0</xdr:rowOff>
    </xdr:to>
    <xdr:graphicFrame>
      <xdr:nvGraphicFramePr>
        <xdr:cNvPr id="1" name="Chart 3"/>
        <xdr:cNvGraphicFramePr/>
      </xdr:nvGraphicFramePr>
      <xdr:xfrm>
        <a:off x="3333750" y="1219200"/>
        <a:ext cx="50387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0"/>
  <sheetViews>
    <sheetView workbookViewId="0" topLeftCell="A1">
      <selection activeCell="A4" sqref="A4"/>
    </sheetView>
  </sheetViews>
  <sheetFormatPr defaultColWidth="9.140625" defaultRowHeight="12.75"/>
  <cols>
    <col min="3" max="3" width="3.00390625" style="0" customWidth="1"/>
    <col min="6" max="6" width="6.28125" style="0" customWidth="1"/>
    <col min="7" max="7" width="11.8515625" style="0" customWidth="1"/>
    <col min="9" max="9" width="4.421875" style="0" customWidth="1"/>
    <col min="10" max="10" width="12.140625" style="0" customWidth="1"/>
    <col min="11" max="11" width="5.00390625" style="1" customWidth="1"/>
    <col min="12" max="12" width="8.7109375" style="0" customWidth="1"/>
    <col min="13" max="13" width="4.421875" style="0" customWidth="1"/>
    <col min="14" max="14" width="5.28125" style="0" customWidth="1"/>
    <col min="15" max="15" width="4.140625" style="0" customWidth="1"/>
    <col min="17" max="17" width="12.421875" style="0" bestFit="1" customWidth="1"/>
  </cols>
  <sheetData>
    <row r="1" spans="1:12" s="9" customFormat="1" ht="23.25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7" s="10" customFormat="1" ht="21" customHeight="1">
      <c r="A2" s="26" t="s">
        <v>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P2" s="11">
        <v>-5</v>
      </c>
      <c r="Q2" s="11">
        <f>$F$5*P2+$F$7</f>
        <v>-17</v>
      </c>
    </row>
    <row r="3" spans="1:17" s="10" customFormat="1" ht="11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P3" s="11"/>
      <c r="Q3" s="11"/>
    </row>
    <row r="4" spans="11:17" s="2" customFormat="1" ht="12.75">
      <c r="K4" s="6"/>
      <c r="P4" s="7">
        <v>-10</v>
      </c>
      <c r="Q4" s="8">
        <f>$F$5*SIN((6.283185307/$F$7)*(P4-$F$9))+$F$11</f>
        <v>-5</v>
      </c>
    </row>
    <row r="5" spans="1:17" s="2" customFormat="1" ht="13.5" thickBot="1">
      <c r="A5" s="27" t="s">
        <v>14</v>
      </c>
      <c r="B5" s="27"/>
      <c r="C5" s="12"/>
      <c r="D5" s="2">
        <v>100</v>
      </c>
      <c r="F5" s="18">
        <f>D5/10-5</f>
        <v>5</v>
      </c>
      <c r="G5" s="3"/>
      <c r="H5" s="4" t="s">
        <v>0</v>
      </c>
      <c r="I5" s="3"/>
      <c r="J5" s="3"/>
      <c r="K5" s="5"/>
      <c r="L5" s="3"/>
      <c r="P5" s="7">
        <v>-9.9</v>
      </c>
      <c r="Q5" s="8">
        <f aca="true" t="shared" si="0" ref="Q5:Q68">$F$5*SIN((6.283185307/$F$7)*(P5-$F$9))+$F$11</f>
        <v>-4.984586668578457</v>
      </c>
    </row>
    <row r="6" spans="6:17" s="2" customFormat="1" ht="13.5" thickBot="1">
      <c r="F6" s="18"/>
      <c r="G6" s="3"/>
      <c r="H6" s="15" t="s">
        <v>6</v>
      </c>
      <c r="I6" s="20">
        <f>F5</f>
        <v>5</v>
      </c>
      <c r="J6" s="16" t="s">
        <v>19</v>
      </c>
      <c r="K6" s="20">
        <f>F7</f>
        <v>8</v>
      </c>
      <c r="L6" s="17" t="s">
        <v>20</v>
      </c>
      <c r="M6" s="21">
        <f>F9</f>
        <v>0</v>
      </c>
      <c r="N6" s="17" t="s">
        <v>5</v>
      </c>
      <c r="O6" s="22">
        <f>F11</f>
        <v>0</v>
      </c>
      <c r="P6" s="7">
        <v>-9.8</v>
      </c>
      <c r="Q6" s="8">
        <f t="shared" si="0"/>
        <v>-4.938441702803616</v>
      </c>
    </row>
    <row r="7" spans="1:17" s="2" customFormat="1" ht="12.75">
      <c r="A7" s="27" t="s">
        <v>15</v>
      </c>
      <c r="B7" s="27"/>
      <c r="D7" s="2">
        <v>180</v>
      </c>
      <c r="F7" s="18">
        <f>D7/10-10</f>
        <v>8</v>
      </c>
      <c r="G7" s="3"/>
      <c r="H7" s="3"/>
      <c r="I7" s="3"/>
      <c r="J7" s="3"/>
      <c r="K7" s="5"/>
      <c r="L7" s="3"/>
      <c r="P7" s="7">
        <v>-9.7</v>
      </c>
      <c r="Q7" s="8">
        <f t="shared" si="0"/>
        <v>-4.861849601734221</v>
      </c>
    </row>
    <row r="8" spans="6:17" s="2" customFormat="1" ht="12.75">
      <c r="F8" s="19"/>
      <c r="K8" s="6"/>
      <c r="P8" s="7">
        <v>-9.6</v>
      </c>
      <c r="Q8" s="8">
        <f t="shared" si="0"/>
        <v>-4.7552825811427955</v>
      </c>
    </row>
    <row r="9" spans="1:17" s="2" customFormat="1" ht="12.75">
      <c r="A9" s="24" t="s">
        <v>16</v>
      </c>
      <c r="B9" s="24"/>
      <c r="D9" s="2">
        <v>500</v>
      </c>
      <c r="F9" s="19">
        <f>D9/10-50</f>
        <v>0</v>
      </c>
      <c r="K9" s="6"/>
      <c r="P9" s="7">
        <v>-9.5</v>
      </c>
      <c r="Q9" s="8">
        <f t="shared" si="0"/>
        <v>-4.619397662148382</v>
      </c>
    </row>
    <row r="10" spans="6:17" s="2" customFormat="1" ht="12.75">
      <c r="F10" s="19"/>
      <c r="K10" s="6"/>
      <c r="P10" s="7">
        <v>-9.4</v>
      </c>
      <c r="Q10" s="8">
        <f t="shared" si="0"/>
        <v>-4.455032620462848</v>
      </c>
    </row>
    <row r="11" spans="2:17" s="2" customFormat="1" ht="12.75">
      <c r="B11" s="23" t="s">
        <v>17</v>
      </c>
      <c r="D11" s="2">
        <v>500</v>
      </c>
      <c r="F11" s="19">
        <f>D11/10-50</f>
        <v>0</v>
      </c>
      <c r="K11" s="6"/>
      <c r="P11" s="7">
        <v>-9.3</v>
      </c>
      <c r="Q11" s="8">
        <f t="shared" si="0"/>
        <v>-4.263200821225054</v>
      </c>
    </row>
    <row r="12" spans="11:17" s="2" customFormat="1" ht="12.75">
      <c r="K12" s="6"/>
      <c r="P12" s="7">
        <v>-9.2</v>
      </c>
      <c r="Q12" s="8">
        <f t="shared" si="0"/>
        <v>-4.045084971267776</v>
      </c>
    </row>
    <row r="13" spans="11:17" s="2" customFormat="1" ht="12.75">
      <c r="K13" s="6"/>
      <c r="P13" s="7">
        <v>-9.1</v>
      </c>
      <c r="Q13" s="8">
        <f t="shared" si="0"/>
        <v>-3.8020298273368085</v>
      </c>
    </row>
    <row r="14" spans="1:17" s="2" customFormat="1" ht="12.75">
      <c r="A14" s="2" t="s">
        <v>1</v>
      </c>
      <c r="K14" s="6"/>
      <c r="P14" s="7">
        <v>-9</v>
      </c>
      <c r="Q14" s="8">
        <f t="shared" si="0"/>
        <v>-3.535533905218436</v>
      </c>
    </row>
    <row r="15" spans="1:17" s="2" customFormat="1" ht="12.75">
      <c r="A15" s="14" t="s">
        <v>18</v>
      </c>
      <c r="K15" s="6"/>
      <c r="P15" s="7">
        <v>-8.9</v>
      </c>
      <c r="Q15" s="8">
        <f t="shared" si="0"/>
        <v>-3.2472402408913132</v>
      </c>
    </row>
    <row r="16" spans="1:17" s="2" customFormat="1" ht="12.75">
      <c r="A16" s="2" t="s">
        <v>2</v>
      </c>
      <c r="K16" s="6"/>
      <c r="P16" s="7">
        <v>-8.8</v>
      </c>
      <c r="Q16" s="8">
        <f t="shared" si="0"/>
        <v>-2.9389262606632816</v>
      </c>
    </row>
    <row r="17" spans="11:17" s="2" customFormat="1" ht="12.75">
      <c r="K17" s="6"/>
      <c r="P17" s="7">
        <v>-8.7</v>
      </c>
      <c r="Q17" s="8">
        <f t="shared" si="0"/>
        <v>-2.612492822747139</v>
      </c>
    </row>
    <row r="18" spans="1:17" s="2" customFormat="1" ht="12.75">
      <c r="A18" s="2" t="s">
        <v>21</v>
      </c>
      <c r="K18" s="6"/>
      <c r="P18" s="7">
        <v>-8.6</v>
      </c>
      <c r="Q18" s="8">
        <f t="shared" si="0"/>
        <v>-2.269952497837665</v>
      </c>
    </row>
    <row r="19" spans="1:17" s="2" customFormat="1" ht="12.75">
      <c r="A19" s="2" t="s">
        <v>7</v>
      </c>
      <c r="K19" s="6"/>
      <c r="P19" s="7">
        <v>-8.50000000000001</v>
      </c>
      <c r="Q19" s="8">
        <f t="shared" si="0"/>
        <v>-1.9134171609440593</v>
      </c>
    </row>
    <row r="20" spans="1:17" s="2" customFormat="1" ht="12.75">
      <c r="A20" s="2" t="s">
        <v>8</v>
      </c>
      <c r="K20" s="6"/>
      <c r="P20" s="7">
        <v>-8.40000000000001</v>
      </c>
      <c r="Q20" s="8">
        <f t="shared" si="0"/>
        <v>-1.545084970978087</v>
      </c>
    </row>
    <row r="21" spans="1:17" s="2" customFormat="1" ht="12.75">
      <c r="A21" s="2" t="s">
        <v>9</v>
      </c>
      <c r="K21" s="6"/>
      <c r="P21" s="7">
        <v>-8.30000000000001</v>
      </c>
      <c r="Q21" s="8">
        <f t="shared" si="0"/>
        <v>-1.1672268183737013</v>
      </c>
    </row>
    <row r="22" spans="1:17" s="2" customFormat="1" ht="12.75">
      <c r="A22" s="2" t="s">
        <v>10</v>
      </c>
      <c r="K22" s="6"/>
      <c r="P22" s="7">
        <v>-8.20000000000001</v>
      </c>
      <c r="Q22" s="8">
        <f t="shared" si="0"/>
        <v>-0.7821723242921447</v>
      </c>
    </row>
    <row r="23" spans="1:17" s="2" customFormat="1" ht="12.75">
      <c r="A23" s="2" t="s">
        <v>11</v>
      </c>
      <c r="K23" s="6"/>
      <c r="P23" s="7">
        <v>-8.10000000000001</v>
      </c>
      <c r="Q23" s="8">
        <f t="shared" si="0"/>
        <v>-0.392295477732911</v>
      </c>
    </row>
    <row r="24" spans="1:17" s="2" customFormat="1" ht="12.75">
      <c r="A24" s="2" t="s">
        <v>12</v>
      </c>
      <c r="K24" s="6"/>
      <c r="P24" s="7">
        <v>-8.00000000000001</v>
      </c>
      <c r="Q24" s="8">
        <f t="shared" si="0"/>
        <v>8.97891875868001E-10</v>
      </c>
    </row>
    <row r="25" spans="11:17" s="2" customFormat="1" ht="12.75">
      <c r="K25" s="6"/>
      <c r="P25" s="7">
        <v>-7.90000000000001</v>
      </c>
      <c r="Q25" s="8">
        <f t="shared" si="0"/>
        <v>0.39229547952315896</v>
      </c>
    </row>
    <row r="26" spans="1:17" s="2" customFormat="1" ht="12.75">
      <c r="A26" s="2" t="s">
        <v>3</v>
      </c>
      <c r="K26" s="6"/>
      <c r="P26" s="7">
        <v>-7.80000000000001</v>
      </c>
      <c r="Q26" s="8">
        <f t="shared" si="0"/>
        <v>0.7821723260658237</v>
      </c>
    </row>
    <row r="27" spans="11:17" s="2" customFormat="1" ht="12.75">
      <c r="K27" s="6"/>
      <c r="P27" s="7">
        <v>-7.70000000000001</v>
      </c>
      <c r="Q27" s="8">
        <f t="shared" si="0"/>
        <v>1.1672268201198674</v>
      </c>
    </row>
    <row r="28" spans="11:17" s="2" customFormat="1" ht="12.75">
      <c r="K28" s="6"/>
      <c r="P28" s="7">
        <v>-7.60000000000001</v>
      </c>
      <c r="Q28" s="8">
        <f t="shared" si="0"/>
        <v>1.545084972685983</v>
      </c>
    </row>
    <row r="29" spans="11:17" s="2" customFormat="1" ht="12.75">
      <c r="K29" s="6"/>
      <c r="P29" s="7">
        <v>-7.50000000000001</v>
      </c>
      <c r="Q29" s="8">
        <f t="shared" si="0"/>
        <v>1.913417162603147</v>
      </c>
    </row>
    <row r="30" spans="11:17" s="2" customFormat="1" ht="12.75">
      <c r="K30" s="6"/>
      <c r="P30" s="7">
        <v>-7.40000000000001</v>
      </c>
      <c r="Q30" s="8">
        <f t="shared" si="0"/>
        <v>2.2699524994377556</v>
      </c>
    </row>
    <row r="31" spans="11:17" s="2" customFormat="1" ht="12.75">
      <c r="K31" s="6"/>
      <c r="P31" s="7">
        <v>-7.30000000000001</v>
      </c>
      <c r="Q31" s="8">
        <f t="shared" si="0"/>
        <v>2.612492824278334</v>
      </c>
    </row>
    <row r="32" spans="11:17" s="2" customFormat="1" ht="12.75">
      <c r="K32" s="6"/>
      <c r="P32" s="7">
        <v>-7.20000000000001</v>
      </c>
      <c r="Q32" s="8">
        <f t="shared" si="0"/>
        <v>2.938926262116133</v>
      </c>
    </row>
    <row r="33" spans="11:17" s="2" customFormat="1" ht="12.75">
      <c r="K33" s="6"/>
      <c r="P33" s="7">
        <v>-7.10000000000001</v>
      </c>
      <c r="Q33" s="8">
        <f t="shared" si="0"/>
        <v>3.247240242256865</v>
      </c>
    </row>
    <row r="34" spans="11:17" s="2" customFormat="1" ht="12.75">
      <c r="K34" s="6"/>
      <c r="P34" s="7">
        <v>-7.00000000000001</v>
      </c>
      <c r="Q34" s="8">
        <f t="shared" si="0"/>
        <v>3.535533906488278</v>
      </c>
    </row>
    <row r="35" spans="11:17" s="2" customFormat="1" ht="12.75">
      <c r="K35" s="6"/>
      <c r="P35" s="7">
        <v>-6.90000000000001</v>
      </c>
      <c r="Q35" s="8">
        <f t="shared" si="0"/>
        <v>3.802029828503106</v>
      </c>
    </row>
    <row r="36" spans="11:17" s="2" customFormat="1" ht="12.75">
      <c r="K36" s="6"/>
      <c r="P36" s="7">
        <v>-6.80000000000001</v>
      </c>
      <c r="Q36" s="8">
        <f t="shared" si="0"/>
        <v>4.0450849723233375</v>
      </c>
    </row>
    <row r="37" spans="11:17" s="2" customFormat="1" ht="12.75">
      <c r="K37" s="6"/>
      <c r="P37" s="7">
        <v>-6.70000000000001</v>
      </c>
      <c r="Q37" s="8">
        <f t="shared" si="0"/>
        <v>4.26320082216337</v>
      </c>
    </row>
    <row r="38" spans="11:17" s="2" customFormat="1" ht="12.75">
      <c r="K38" s="6"/>
      <c r="P38" s="7">
        <v>-6.60000000000001</v>
      </c>
      <c r="Q38" s="8">
        <f t="shared" si="0"/>
        <v>4.455032621278135</v>
      </c>
    </row>
    <row r="39" spans="11:17" s="2" customFormat="1" ht="12.75">
      <c r="K39" s="6"/>
      <c r="P39" s="7">
        <v>-6.50000000000001</v>
      </c>
      <c r="Q39" s="8">
        <f t="shared" si="0"/>
        <v>4.619397662835613</v>
      </c>
    </row>
    <row r="40" spans="11:17" s="2" customFormat="1" ht="12.75">
      <c r="K40" s="6"/>
      <c r="P40" s="7">
        <v>-6.40000000000001</v>
      </c>
      <c r="Q40" s="8">
        <f t="shared" si="0"/>
        <v>4.755282581697736</v>
      </c>
    </row>
    <row r="41" spans="11:17" s="2" customFormat="1" ht="12.75">
      <c r="K41" s="6"/>
      <c r="P41" s="7">
        <v>-6.30000000000001</v>
      </c>
      <c r="Q41" s="8">
        <f t="shared" si="0"/>
        <v>4.861849602153448</v>
      </c>
    </row>
    <row r="42" spans="11:17" s="2" customFormat="1" ht="12.75">
      <c r="K42" s="6"/>
      <c r="P42" s="7">
        <v>-6.20000000000001</v>
      </c>
      <c r="Q42" s="8">
        <f t="shared" si="0"/>
        <v>4.938441703084544</v>
      </c>
    </row>
    <row r="43" spans="11:17" s="2" customFormat="1" ht="12.75">
      <c r="K43" s="6"/>
      <c r="P43" s="7">
        <v>-6.10000000000001</v>
      </c>
      <c r="Q43" s="8">
        <f t="shared" si="0"/>
        <v>4.984586668719356</v>
      </c>
    </row>
    <row r="44" spans="11:17" s="2" customFormat="1" ht="12.75">
      <c r="K44" s="6"/>
      <c r="P44" s="7">
        <v>-6.00000000000001</v>
      </c>
      <c r="Q44" s="8">
        <f t="shared" si="0"/>
        <v>5</v>
      </c>
    </row>
    <row r="45" spans="11:17" s="2" customFormat="1" ht="12.75">
      <c r="K45" s="6"/>
      <c r="P45" s="7">
        <v>-5.90000000000001</v>
      </c>
      <c r="Q45" s="8">
        <f t="shared" si="0"/>
        <v>4.9845866686136855</v>
      </c>
    </row>
    <row r="46" spans="11:17" s="2" customFormat="1" ht="12.75">
      <c r="K46" s="6"/>
      <c r="P46" s="7">
        <v>-5.80000000000001</v>
      </c>
      <c r="Q46" s="8">
        <f t="shared" si="0"/>
        <v>4.938441702873855</v>
      </c>
    </row>
    <row r="47" spans="11:17" s="2" customFormat="1" ht="12.75">
      <c r="K47" s="6"/>
      <c r="P47" s="7">
        <v>-5.70000000000002</v>
      </c>
      <c r="Q47" s="8">
        <f t="shared" si="0"/>
        <v>4.861849601839047</v>
      </c>
    </row>
    <row r="48" spans="11:17" s="2" customFormat="1" ht="12.75">
      <c r="K48" s="6"/>
      <c r="P48" s="7">
        <v>-5.60000000000002</v>
      </c>
      <c r="Q48" s="8">
        <f t="shared" si="0"/>
        <v>4.75528258128156</v>
      </c>
    </row>
    <row r="49" spans="11:17" s="2" customFormat="1" ht="12.75">
      <c r="K49" s="6"/>
      <c r="P49" s="7">
        <v>-5.50000000000002</v>
      </c>
      <c r="Q49" s="8">
        <f t="shared" si="0"/>
        <v>4.619397662320224</v>
      </c>
    </row>
    <row r="50" spans="11:17" s="2" customFormat="1" ht="12.75">
      <c r="K50" s="6"/>
      <c r="P50" s="7">
        <v>-5.40000000000002</v>
      </c>
      <c r="Q50" s="8">
        <f t="shared" si="0"/>
        <v>4.455032620666708</v>
      </c>
    </row>
    <row r="51" spans="11:17" s="2" customFormat="1" ht="12.75">
      <c r="K51" s="6"/>
      <c r="P51" s="7">
        <v>-5.30000000000002</v>
      </c>
      <c r="Q51" s="8">
        <f t="shared" si="0"/>
        <v>4.26320082145968</v>
      </c>
    </row>
    <row r="52" spans="11:17" s="2" customFormat="1" ht="12.75">
      <c r="K52" s="6"/>
      <c r="P52" s="7">
        <v>-5.20000000000002</v>
      </c>
      <c r="Q52" s="8">
        <f t="shared" si="0"/>
        <v>4.045084971531718</v>
      </c>
    </row>
    <row r="53" spans="11:17" s="2" customFormat="1" ht="12.75">
      <c r="K53" s="6"/>
      <c r="P53" s="7">
        <v>-5.10000000000002</v>
      </c>
      <c r="Q53" s="8">
        <f t="shared" si="0"/>
        <v>3.8020298276284406</v>
      </c>
    </row>
    <row r="54" spans="11:17" s="2" customFormat="1" ht="12.75">
      <c r="K54" s="6"/>
      <c r="P54" s="7">
        <v>-5.00000000000002</v>
      </c>
      <c r="Q54" s="8">
        <f t="shared" si="0"/>
        <v>3.535533905535961</v>
      </c>
    </row>
    <row r="55" spans="11:17" s="2" customFormat="1" ht="12.75">
      <c r="K55" s="6"/>
      <c r="P55" s="7">
        <v>-4.90000000000002</v>
      </c>
      <c r="Q55" s="8">
        <f t="shared" si="0"/>
        <v>3.247240241232767</v>
      </c>
    </row>
    <row r="56" spans="11:17" s="2" customFormat="1" ht="12.75">
      <c r="K56" s="6"/>
      <c r="P56" s="7">
        <v>-4.80000000000002</v>
      </c>
      <c r="Q56" s="8">
        <f t="shared" si="0"/>
        <v>2.938926261026565</v>
      </c>
    </row>
    <row r="57" spans="11:17" s="2" customFormat="1" ht="12.75">
      <c r="K57" s="6"/>
      <c r="P57" s="7">
        <v>-4.70000000000002</v>
      </c>
      <c r="Q57" s="8">
        <f t="shared" si="0"/>
        <v>2.6124928231300135</v>
      </c>
    </row>
    <row r="58" spans="11:17" s="2" customFormat="1" ht="12.75">
      <c r="K58" s="6"/>
      <c r="P58" s="7">
        <v>-4.60000000000002</v>
      </c>
      <c r="Q58" s="8">
        <f t="shared" si="0"/>
        <v>2.269952498237768</v>
      </c>
    </row>
    <row r="59" spans="11:17" s="2" customFormat="1" ht="12.75">
      <c r="K59" s="6"/>
      <c r="P59" s="7">
        <v>-4.50000000000002</v>
      </c>
      <c r="Q59" s="8">
        <f t="shared" si="0"/>
        <v>1.9134171613588846</v>
      </c>
    </row>
    <row r="60" spans="11:17" s="2" customFormat="1" ht="12.75">
      <c r="K60" s="6"/>
      <c r="P60" s="7">
        <v>-4.40000000000002</v>
      </c>
      <c r="Q60" s="8">
        <f t="shared" si="0"/>
        <v>1.5450849714051214</v>
      </c>
    </row>
    <row r="61" spans="11:17" s="2" customFormat="1" ht="12.75">
      <c r="K61" s="6"/>
      <c r="P61" s="7">
        <v>-4.30000000000002</v>
      </c>
      <c r="Q61" s="8">
        <f t="shared" si="0"/>
        <v>1.167226818810301</v>
      </c>
    </row>
    <row r="62" spans="11:17" s="2" customFormat="1" ht="12.75">
      <c r="K62" s="6"/>
      <c r="P62" s="7">
        <v>-4.20000000000002</v>
      </c>
      <c r="Q62" s="8">
        <f t="shared" si="0"/>
        <v>0.7821723247356204</v>
      </c>
    </row>
    <row r="63" spans="11:17" s="2" customFormat="1" ht="12.75">
      <c r="K63" s="6"/>
      <c r="P63" s="7">
        <v>-4.10000000000002</v>
      </c>
      <c r="Q63" s="8">
        <f t="shared" si="0"/>
        <v>0.39229547818053273</v>
      </c>
    </row>
    <row r="64" spans="11:17" s="2" customFormat="1" ht="12.75">
      <c r="K64" s="6"/>
      <c r="P64" s="7">
        <v>-4.00000000000002</v>
      </c>
      <c r="Q64" s="8">
        <f t="shared" si="0"/>
        <v>-4.4888598589067075E-10</v>
      </c>
    </row>
    <row r="65" spans="11:17" s="2" customFormat="1" ht="12.75">
      <c r="K65" s="6"/>
      <c r="P65" s="7">
        <v>-3.90000000000002</v>
      </c>
      <c r="Q65" s="8">
        <f t="shared" si="0"/>
        <v>-0.3922954790755394</v>
      </c>
    </row>
    <row r="66" spans="11:17" s="2" customFormat="1" ht="12.75">
      <c r="K66" s="6"/>
      <c r="P66" s="7">
        <v>-3.80000000000002</v>
      </c>
      <c r="Q66" s="8">
        <f t="shared" si="0"/>
        <v>-0.7821723256223436</v>
      </c>
    </row>
    <row r="67" spans="11:17" s="2" customFormat="1" ht="12.75">
      <c r="K67" s="6"/>
      <c r="P67" s="7">
        <v>-3.70000000000002</v>
      </c>
      <c r="Q67" s="8">
        <f t="shared" si="0"/>
        <v>-1.1672268196832696</v>
      </c>
    </row>
    <row r="68" spans="11:17" s="2" customFormat="1" ht="12.75">
      <c r="K68" s="6"/>
      <c r="P68" s="7">
        <v>-3.60000000000002</v>
      </c>
      <c r="Q68" s="8">
        <f t="shared" si="0"/>
        <v>-1.5450849722589552</v>
      </c>
    </row>
    <row r="69" spans="11:17" s="2" customFormat="1" ht="12.75">
      <c r="K69" s="6"/>
      <c r="P69" s="7">
        <v>-3.50000000000002</v>
      </c>
      <c r="Q69" s="8">
        <f aca="true" t="shared" si="1" ref="Q69:Q132">$F$5*SIN((6.283185307/$F$7)*(P69-$F$9))+$F$11</f>
        <v>-1.9134171621883176</v>
      </c>
    </row>
    <row r="70" spans="11:17" s="2" customFormat="1" ht="12.75">
      <c r="K70" s="6"/>
      <c r="P70" s="7">
        <v>-3.40000000000002</v>
      </c>
      <c r="Q70" s="8">
        <f t="shared" si="1"/>
        <v>-2.2699524990376903</v>
      </c>
    </row>
    <row r="71" spans="11:17" s="2" customFormat="1" ht="12.75">
      <c r="K71" s="6"/>
      <c r="P71" s="7">
        <v>-3.30000000000002</v>
      </c>
      <c r="Q71" s="8">
        <f t="shared" si="1"/>
        <v>-2.6124928238954936</v>
      </c>
    </row>
    <row r="72" spans="11:17" s="2" customFormat="1" ht="12.75">
      <c r="K72" s="6"/>
      <c r="P72" s="7">
        <v>-3.20000000000002</v>
      </c>
      <c r="Q72" s="8">
        <f t="shared" si="1"/>
        <v>-2.9389262617528784</v>
      </c>
    </row>
    <row r="73" spans="11:17" s="2" customFormat="1" ht="12.75">
      <c r="K73" s="6"/>
      <c r="P73" s="7">
        <v>-3.10000000000002</v>
      </c>
      <c r="Q73" s="8">
        <f t="shared" si="1"/>
        <v>-3.2472402419154403</v>
      </c>
    </row>
    <row r="74" spans="11:17" s="2" customFormat="1" ht="12.75">
      <c r="K74" s="6"/>
      <c r="P74" s="7">
        <v>-3.00000000000002</v>
      </c>
      <c r="Q74" s="8">
        <f t="shared" si="1"/>
        <v>-3.535533906170783</v>
      </c>
    </row>
    <row r="75" spans="11:17" s="2" customFormat="1" ht="12.75">
      <c r="K75" s="6"/>
      <c r="P75" s="7">
        <v>-2.90000000000003</v>
      </c>
      <c r="Q75" s="8">
        <f t="shared" si="1"/>
        <v>-3.8020298282114733</v>
      </c>
    </row>
    <row r="76" spans="11:17" s="2" customFormat="1" ht="12.75">
      <c r="K76" s="6"/>
      <c r="P76" s="7">
        <v>-2.80000000000003</v>
      </c>
      <c r="Q76" s="8">
        <f t="shared" si="1"/>
        <v>-4.045084972059395</v>
      </c>
    </row>
    <row r="77" spans="11:17" s="2" customFormat="1" ht="12.75">
      <c r="K77" s="6"/>
      <c r="P77" s="7">
        <v>-2.70000000000003</v>
      </c>
      <c r="Q77" s="8">
        <f t="shared" si="1"/>
        <v>-4.263200821928744</v>
      </c>
    </row>
    <row r="78" spans="11:17" s="2" customFormat="1" ht="12.75">
      <c r="K78" s="6"/>
      <c r="P78" s="7">
        <v>-2.60000000000003</v>
      </c>
      <c r="Q78" s="8">
        <f t="shared" si="1"/>
        <v>-4.455032621074274</v>
      </c>
    </row>
    <row r="79" spans="11:17" s="2" customFormat="1" ht="12.75">
      <c r="K79" s="6"/>
      <c r="P79" s="7">
        <v>-2.50000000000003</v>
      </c>
      <c r="Q79" s="8">
        <f t="shared" si="1"/>
        <v>-4.61939766266377</v>
      </c>
    </row>
    <row r="80" spans="11:17" s="2" customFormat="1" ht="12.75">
      <c r="K80" s="6"/>
      <c r="P80" s="7">
        <v>-2.40000000000003</v>
      </c>
      <c r="Q80" s="8">
        <f t="shared" si="1"/>
        <v>-4.7552825815589745</v>
      </c>
    </row>
    <row r="81" spans="11:17" s="2" customFormat="1" ht="12.75">
      <c r="K81" s="6"/>
      <c r="P81" s="7">
        <v>-2.30000000000003</v>
      </c>
      <c r="Q81" s="8">
        <f t="shared" si="1"/>
        <v>-4.861849602048621</v>
      </c>
    </row>
    <row r="82" spans="11:17" s="2" customFormat="1" ht="12.75">
      <c r="K82" s="6"/>
      <c r="P82" s="7">
        <v>-2.20000000000003</v>
      </c>
      <c r="Q82" s="8">
        <f t="shared" si="1"/>
        <v>-4.938441703014299</v>
      </c>
    </row>
    <row r="83" spans="11:17" s="2" customFormat="1" ht="12.75">
      <c r="K83" s="6"/>
      <c r="P83" s="7">
        <v>-2.10000000000003</v>
      </c>
      <c r="Q83" s="8">
        <f t="shared" si="1"/>
        <v>-4.984586668684124</v>
      </c>
    </row>
    <row r="84" spans="11:17" s="2" customFormat="1" ht="12.75">
      <c r="K84" s="6"/>
      <c r="P84" s="7">
        <v>-2.00000000000003</v>
      </c>
      <c r="Q84" s="8">
        <f t="shared" si="1"/>
        <v>-5</v>
      </c>
    </row>
    <row r="85" spans="11:17" s="2" customFormat="1" ht="12.75">
      <c r="K85" s="6"/>
      <c r="P85" s="7">
        <v>-1.90000000000003</v>
      </c>
      <c r="Q85" s="8">
        <f t="shared" si="1"/>
        <v>-4.984586668648917</v>
      </c>
    </row>
    <row r="86" spans="11:17" s="2" customFormat="1" ht="12.75">
      <c r="K86" s="6"/>
      <c r="P86" s="7">
        <v>-1.80000000000003</v>
      </c>
      <c r="Q86" s="8">
        <f t="shared" si="1"/>
        <v>-4.938441702944102</v>
      </c>
    </row>
    <row r="87" spans="11:17" s="2" customFormat="1" ht="12.75">
      <c r="K87" s="6"/>
      <c r="P87" s="7">
        <v>-1.70000000000003</v>
      </c>
      <c r="Q87" s="8">
        <f t="shared" si="1"/>
        <v>-4.861849601943867</v>
      </c>
    </row>
    <row r="88" spans="11:17" s="2" customFormat="1" ht="12.75">
      <c r="K88" s="6"/>
      <c r="P88" s="7">
        <v>-1.60000000000003</v>
      </c>
      <c r="Q88" s="8">
        <f t="shared" si="1"/>
        <v>-4.7552825814203095</v>
      </c>
    </row>
    <row r="89" spans="11:17" s="2" customFormat="1" ht="12.75">
      <c r="K89" s="6"/>
      <c r="P89" s="7">
        <v>-1.50000000000003</v>
      </c>
      <c r="Q89" s="8">
        <f t="shared" si="1"/>
        <v>-4.61939766249205</v>
      </c>
    </row>
    <row r="90" spans="11:17" s="2" customFormat="1" ht="12.75">
      <c r="K90" s="6"/>
      <c r="P90" s="7">
        <v>-1.40000000000003</v>
      </c>
      <c r="Q90" s="8">
        <f t="shared" si="1"/>
        <v>-4.455032620870554</v>
      </c>
    </row>
    <row r="91" spans="11:17" s="2" customFormat="1" ht="12.75">
      <c r="K91" s="6"/>
      <c r="P91" s="7">
        <v>-1.30000000000003</v>
      </c>
      <c r="Q91" s="8">
        <f t="shared" si="1"/>
        <v>-4.263200821694283</v>
      </c>
    </row>
    <row r="92" spans="11:17" s="2" customFormat="1" ht="12.75">
      <c r="K92" s="6"/>
      <c r="P92" s="7">
        <v>-1.20000000000003</v>
      </c>
      <c r="Q92" s="8">
        <f t="shared" si="1"/>
        <v>-4.045084971795638</v>
      </c>
    </row>
    <row r="93" spans="11:17" s="2" customFormat="1" ht="12.75">
      <c r="K93" s="6"/>
      <c r="P93" s="7">
        <v>-1.10000000000003</v>
      </c>
      <c r="Q93" s="8">
        <f t="shared" si="1"/>
        <v>-3.8020298279200473</v>
      </c>
    </row>
    <row r="94" spans="11:17" s="2" customFormat="1" ht="12.75">
      <c r="K94" s="6"/>
      <c r="P94" s="7">
        <v>-1.00000000000003</v>
      </c>
      <c r="Q94" s="8">
        <f t="shared" si="1"/>
        <v>-3.535533905853454</v>
      </c>
    </row>
    <row r="95" spans="11:17" s="2" customFormat="1" ht="12.75">
      <c r="K95" s="6"/>
      <c r="P95" s="7">
        <v>-0.900000000000031</v>
      </c>
      <c r="Q95" s="8">
        <f t="shared" si="1"/>
        <v>-3.2472402415741968</v>
      </c>
    </row>
    <row r="96" spans="11:17" s="2" customFormat="1" ht="12.75">
      <c r="K96" s="6"/>
      <c r="P96" s="7">
        <v>-0.800000000000029</v>
      </c>
      <c r="Q96" s="8">
        <f t="shared" si="1"/>
        <v>-2.9389262613898137</v>
      </c>
    </row>
    <row r="97" spans="11:17" s="2" customFormat="1" ht="12.75">
      <c r="K97" s="6"/>
      <c r="P97" s="7">
        <v>-0.700000000000029</v>
      </c>
      <c r="Q97" s="8">
        <f t="shared" si="1"/>
        <v>-2.6124928235128504</v>
      </c>
    </row>
    <row r="98" spans="11:17" s="2" customFormat="1" ht="12.75">
      <c r="K98" s="6"/>
      <c r="P98" s="7">
        <v>-0.60000000000003</v>
      </c>
      <c r="Q98" s="8">
        <f t="shared" si="1"/>
        <v>-2.269952498637834</v>
      </c>
    </row>
    <row r="99" spans="11:17" s="2" customFormat="1" ht="12.75">
      <c r="K99" s="6"/>
      <c r="P99" s="7">
        <v>-0.50000000000003</v>
      </c>
      <c r="Q99" s="8">
        <f t="shared" si="1"/>
        <v>-1.913417161773709</v>
      </c>
    </row>
    <row r="100" spans="11:17" s="2" customFormat="1" ht="12.75">
      <c r="K100" s="6"/>
      <c r="P100" s="7">
        <v>-0.400000000000031</v>
      </c>
      <c r="Q100" s="8">
        <f t="shared" si="1"/>
        <v>-1.5450849718321538</v>
      </c>
    </row>
    <row r="101" spans="11:17" s="2" customFormat="1" ht="12.75">
      <c r="K101" s="6"/>
      <c r="P101" s="7">
        <v>-0.300000000000029</v>
      </c>
      <c r="Q101" s="8">
        <f t="shared" si="1"/>
        <v>-1.1672268192468958</v>
      </c>
    </row>
    <row r="102" spans="11:17" s="2" customFormat="1" ht="12.75">
      <c r="K102" s="6"/>
      <c r="P102" s="7">
        <v>-0.200000000000029</v>
      </c>
      <c r="Q102" s="8">
        <f t="shared" si="1"/>
        <v>-0.7821723251790947</v>
      </c>
    </row>
    <row r="103" spans="11:17" s="2" customFormat="1" ht="12.75">
      <c r="K103" s="6"/>
      <c r="P103" s="7">
        <v>-0.100000000000041</v>
      </c>
      <c r="Q103" s="8">
        <f t="shared" si="1"/>
        <v>-0.3922954786281957</v>
      </c>
    </row>
    <row r="104" spans="11:17" s="2" customFormat="1" ht="12.75">
      <c r="K104" s="6"/>
      <c r="P104" s="7">
        <v>-4.08562073062058E-14</v>
      </c>
      <c r="Q104" s="8">
        <f t="shared" si="1"/>
        <v>-1.6044195090381148E-13</v>
      </c>
    </row>
    <row r="105" spans="11:17" s="2" customFormat="1" ht="12.75">
      <c r="K105" s="6"/>
      <c r="P105" s="7">
        <v>0.0999999999999996</v>
      </c>
      <c r="Q105" s="8">
        <f t="shared" si="1"/>
        <v>0.39229547862803366</v>
      </c>
    </row>
    <row r="106" spans="11:17" s="2" customFormat="1" ht="12.75">
      <c r="K106" s="6"/>
      <c r="P106" s="7">
        <v>0.199999999999999</v>
      </c>
      <c r="Q106" s="8">
        <f t="shared" si="1"/>
        <v>0.7821723251789786</v>
      </c>
    </row>
    <row r="107" spans="11:17" s="2" customFormat="1" ht="12.75">
      <c r="K107" s="6"/>
      <c r="P107" s="7">
        <v>0.300000000000001</v>
      </c>
      <c r="Q107" s="8">
        <f t="shared" si="1"/>
        <v>1.167226819246789</v>
      </c>
    </row>
    <row r="108" spans="11:17" s="2" customFormat="1" ht="12.75">
      <c r="K108" s="6"/>
      <c r="P108" s="7">
        <v>0.4</v>
      </c>
      <c r="Q108" s="8">
        <f t="shared" si="1"/>
        <v>1.545084971832038</v>
      </c>
    </row>
    <row r="109" spans="11:17" s="2" customFormat="1" ht="12.75">
      <c r="K109" s="6"/>
      <c r="P109" s="7">
        <v>0.5</v>
      </c>
      <c r="Q109" s="8">
        <f t="shared" si="1"/>
        <v>1.9134171617736002</v>
      </c>
    </row>
    <row r="110" spans="11:17" s="2" customFormat="1" ht="12.75">
      <c r="K110" s="6"/>
      <c r="P110" s="7">
        <v>0.6</v>
      </c>
      <c r="Q110" s="8">
        <f t="shared" si="1"/>
        <v>2.269952498637729</v>
      </c>
    </row>
    <row r="111" spans="11:17" s="2" customFormat="1" ht="12.75">
      <c r="K111" s="6"/>
      <c r="P111" s="7">
        <v>0.699999999999999</v>
      </c>
      <c r="Q111" s="8">
        <f t="shared" si="1"/>
        <v>2.612492823512749</v>
      </c>
    </row>
    <row r="112" spans="11:17" s="2" customFormat="1" ht="12.75">
      <c r="K112" s="6"/>
      <c r="P112" s="7">
        <v>0.800000000000001</v>
      </c>
      <c r="Q112" s="8">
        <f t="shared" si="1"/>
        <v>2.938926261389725</v>
      </c>
    </row>
    <row r="113" spans="11:17" s="2" customFormat="1" ht="12.75">
      <c r="K113" s="6"/>
      <c r="P113" s="7">
        <v>0.9</v>
      </c>
      <c r="Q113" s="8">
        <f t="shared" si="1"/>
        <v>3.2472402415741044</v>
      </c>
    </row>
    <row r="114" spans="11:17" s="2" customFormat="1" ht="12.75">
      <c r="K114" s="6"/>
      <c r="P114" s="7">
        <v>1</v>
      </c>
      <c r="Q114" s="8">
        <f t="shared" si="1"/>
        <v>3.535533905853371</v>
      </c>
    </row>
    <row r="115" spans="11:17" s="2" customFormat="1" ht="12.75">
      <c r="K115" s="6"/>
      <c r="P115" s="7">
        <v>1.1</v>
      </c>
      <c r="Q115" s="8">
        <f t="shared" si="1"/>
        <v>3.8020298279199705</v>
      </c>
    </row>
    <row r="116" spans="11:17" s="2" customFormat="1" ht="12.75">
      <c r="K116" s="6"/>
      <c r="P116" s="7">
        <v>1.2</v>
      </c>
      <c r="Q116" s="8">
        <f t="shared" si="1"/>
        <v>4.045084971795569</v>
      </c>
    </row>
    <row r="117" spans="11:17" s="2" customFormat="1" ht="12.75">
      <c r="K117" s="6"/>
      <c r="P117" s="7">
        <v>1.3</v>
      </c>
      <c r="Q117" s="8">
        <f t="shared" si="1"/>
        <v>4.263200821694221</v>
      </c>
    </row>
    <row r="118" spans="11:17" s="2" customFormat="1" ht="12.75">
      <c r="K118" s="6"/>
      <c r="P118" s="7">
        <v>1.4</v>
      </c>
      <c r="Q118" s="8">
        <f t="shared" si="1"/>
        <v>4.4550326208705</v>
      </c>
    </row>
    <row r="119" spans="11:17" s="2" customFormat="1" ht="12.75">
      <c r="K119" s="6"/>
      <c r="P119" s="7">
        <v>1.5</v>
      </c>
      <c r="Q119" s="8">
        <f t="shared" si="1"/>
        <v>4.619397662492004</v>
      </c>
    </row>
    <row r="120" spans="11:17" s="2" customFormat="1" ht="12.75">
      <c r="K120" s="6"/>
      <c r="P120" s="7">
        <v>1.6</v>
      </c>
      <c r="Q120" s="8">
        <f t="shared" si="1"/>
        <v>4.755282581420273</v>
      </c>
    </row>
    <row r="121" spans="11:17" s="2" customFormat="1" ht="12.75">
      <c r="K121" s="6"/>
      <c r="P121" s="7">
        <v>1.7</v>
      </c>
      <c r="Q121" s="8">
        <f t="shared" si="1"/>
        <v>4.861849601943839</v>
      </c>
    </row>
    <row r="122" spans="11:17" s="2" customFormat="1" ht="12.75">
      <c r="K122" s="6"/>
      <c r="P122" s="7">
        <v>1.8</v>
      </c>
      <c r="Q122" s="8">
        <f t="shared" si="1"/>
        <v>4.9384417029440835</v>
      </c>
    </row>
    <row r="123" spans="11:17" s="2" customFormat="1" ht="12.75">
      <c r="K123" s="6"/>
      <c r="P123" s="7">
        <v>1.9</v>
      </c>
      <c r="Q123" s="8">
        <f t="shared" si="1"/>
        <v>4.984586668648908</v>
      </c>
    </row>
    <row r="124" spans="11:17" s="2" customFormat="1" ht="12.75">
      <c r="K124" s="6"/>
      <c r="P124" s="7">
        <v>2</v>
      </c>
      <c r="Q124" s="8">
        <f t="shared" si="1"/>
        <v>5</v>
      </c>
    </row>
    <row r="125" spans="11:17" s="2" customFormat="1" ht="12.75">
      <c r="K125" s="6"/>
      <c r="P125" s="7">
        <v>2.1</v>
      </c>
      <c r="Q125" s="8">
        <f t="shared" si="1"/>
        <v>4.984586668684133</v>
      </c>
    </row>
    <row r="126" spans="11:17" s="2" customFormat="1" ht="12.75">
      <c r="K126" s="6"/>
      <c r="P126" s="7">
        <v>2.2</v>
      </c>
      <c r="Q126" s="8">
        <f t="shared" si="1"/>
        <v>4.938441703014317</v>
      </c>
    </row>
    <row r="127" spans="11:17" s="2" customFormat="1" ht="12.75">
      <c r="K127" s="6"/>
      <c r="P127" s="7">
        <v>2.3</v>
      </c>
      <c r="Q127" s="8">
        <f t="shared" si="1"/>
        <v>4.861849602048649</v>
      </c>
    </row>
    <row r="128" spans="11:17" s="2" customFormat="1" ht="12.75">
      <c r="K128" s="6"/>
      <c r="P128" s="7">
        <v>2.4</v>
      </c>
      <c r="Q128" s="8">
        <f t="shared" si="1"/>
        <v>4.755282581559011</v>
      </c>
    </row>
    <row r="129" spans="11:17" s="2" customFormat="1" ht="12.75">
      <c r="K129" s="6"/>
      <c r="P129" s="7">
        <v>2.5</v>
      </c>
      <c r="Q129" s="8">
        <f t="shared" si="1"/>
        <v>4.6193976626638165</v>
      </c>
    </row>
    <row r="130" spans="11:17" s="2" customFormat="1" ht="12.75">
      <c r="K130" s="6"/>
      <c r="P130" s="7">
        <v>2.6</v>
      </c>
      <c r="Q130" s="8">
        <f t="shared" si="1"/>
        <v>4.455032621074325</v>
      </c>
    </row>
    <row r="131" spans="11:17" s="2" customFormat="1" ht="12.75">
      <c r="K131" s="6"/>
      <c r="P131" s="7">
        <v>2.7</v>
      </c>
      <c r="Q131" s="8">
        <f t="shared" si="1"/>
        <v>4.2632008219288045</v>
      </c>
    </row>
    <row r="132" spans="11:17" s="2" customFormat="1" ht="12.75">
      <c r="K132" s="6"/>
      <c r="P132" s="7">
        <v>2.8</v>
      </c>
      <c r="Q132" s="8">
        <f t="shared" si="1"/>
        <v>4.045084972059465</v>
      </c>
    </row>
    <row r="133" spans="11:17" s="2" customFormat="1" ht="12.75">
      <c r="K133" s="6"/>
      <c r="P133" s="7">
        <v>2.9</v>
      </c>
      <c r="Q133" s="8">
        <f aca="true" t="shared" si="2" ref="Q133:Q196">$F$5*SIN((6.283185307/$F$7)*(P133-$F$9))+$F$11</f>
        <v>3.80202982821155</v>
      </c>
    </row>
    <row r="134" spans="11:17" s="2" customFormat="1" ht="12.75">
      <c r="K134" s="6"/>
      <c r="P134" s="7">
        <v>3</v>
      </c>
      <c r="Q134" s="8">
        <f t="shared" si="2"/>
        <v>3.535533906170838</v>
      </c>
    </row>
    <row r="135" spans="11:17" s="2" customFormat="1" ht="12.75">
      <c r="K135" s="6"/>
      <c r="P135" s="7">
        <v>3.1</v>
      </c>
      <c r="Q135" s="8">
        <f t="shared" si="2"/>
        <v>3.2472402419155006</v>
      </c>
    </row>
    <row r="136" spans="11:17" s="2" customFormat="1" ht="12.75">
      <c r="K136" s="6"/>
      <c r="P136" s="7">
        <v>3.2</v>
      </c>
      <c r="Q136" s="8">
        <f t="shared" si="2"/>
        <v>2.938926261752941</v>
      </c>
    </row>
    <row r="137" spans="11:17" s="2" customFormat="1" ht="12.75">
      <c r="K137" s="6"/>
      <c r="P137" s="7">
        <v>3.3</v>
      </c>
      <c r="Q137" s="8">
        <f t="shared" si="2"/>
        <v>2.6124928238955603</v>
      </c>
    </row>
    <row r="138" spans="11:17" s="2" customFormat="1" ht="12.75">
      <c r="K138" s="6"/>
      <c r="P138" s="7">
        <v>3.4</v>
      </c>
      <c r="Q138" s="8">
        <f t="shared" si="2"/>
        <v>2.2699524990377613</v>
      </c>
    </row>
    <row r="139" spans="11:17" s="2" customFormat="1" ht="12.75">
      <c r="K139" s="6"/>
      <c r="P139" s="7">
        <v>3.5</v>
      </c>
      <c r="Q139" s="8">
        <f t="shared" si="2"/>
        <v>1.9134171621883893</v>
      </c>
    </row>
    <row r="140" spans="11:17" s="2" customFormat="1" ht="12.75">
      <c r="K140" s="6"/>
      <c r="P140" s="7">
        <v>3.6</v>
      </c>
      <c r="Q140" s="8">
        <f t="shared" si="2"/>
        <v>1.545084972259029</v>
      </c>
    </row>
    <row r="141" spans="11:17" s="2" customFormat="1" ht="12.75">
      <c r="K141" s="6"/>
      <c r="P141" s="7">
        <v>3.7</v>
      </c>
      <c r="Q141" s="8">
        <f t="shared" si="2"/>
        <v>1.1672268196833453</v>
      </c>
    </row>
    <row r="142" spans="11:17" s="2" customFormat="1" ht="12.75">
      <c r="K142" s="6"/>
      <c r="P142" s="7">
        <v>3.8</v>
      </c>
      <c r="Q142" s="8">
        <f t="shared" si="2"/>
        <v>0.7821723256224227</v>
      </c>
    </row>
    <row r="143" spans="11:17" s="2" customFormat="1" ht="12.75">
      <c r="K143" s="6"/>
      <c r="P143" s="7">
        <v>3.9</v>
      </c>
      <c r="Q143" s="8">
        <f t="shared" si="2"/>
        <v>0.3922954790756169</v>
      </c>
    </row>
    <row r="144" spans="11:17" s="2" customFormat="1" ht="12.75">
      <c r="K144" s="6"/>
      <c r="P144" s="7">
        <v>4</v>
      </c>
      <c r="Q144" s="8">
        <f t="shared" si="2"/>
        <v>4.4896592194844376E-10</v>
      </c>
    </row>
    <row r="145" spans="11:17" s="2" customFormat="1" ht="12.75">
      <c r="K145" s="6"/>
      <c r="P145" s="7">
        <v>4.0999999999999</v>
      </c>
      <c r="Q145" s="8">
        <f t="shared" si="2"/>
        <v>-0.3922954781800635</v>
      </c>
    </row>
    <row r="146" spans="11:17" s="2" customFormat="1" ht="12.75">
      <c r="K146" s="6"/>
      <c r="P146" s="7">
        <v>4.1999999999999</v>
      </c>
      <c r="Q146" s="8">
        <f t="shared" si="2"/>
        <v>-0.7821723247351554</v>
      </c>
    </row>
    <row r="147" spans="11:17" s="2" customFormat="1" ht="12.75">
      <c r="K147" s="6"/>
      <c r="P147" s="7">
        <v>4.2999999999999</v>
      </c>
      <c r="Q147" s="8">
        <f t="shared" si="2"/>
        <v>-1.1672268188098434</v>
      </c>
    </row>
    <row r="148" spans="11:17" s="2" customFormat="1" ht="12.75">
      <c r="K148" s="6"/>
      <c r="P148" s="7">
        <v>4.3999999999999</v>
      </c>
      <c r="Q148" s="8">
        <f t="shared" si="2"/>
        <v>-1.5450849714046735</v>
      </c>
    </row>
    <row r="149" spans="11:17" s="2" customFormat="1" ht="12.75">
      <c r="K149" s="6"/>
      <c r="P149" s="7">
        <v>4.4999999999999</v>
      </c>
      <c r="Q149" s="8">
        <f t="shared" si="2"/>
        <v>-1.9134171613584456</v>
      </c>
    </row>
    <row r="150" spans="11:17" s="2" customFormat="1" ht="12.75">
      <c r="K150" s="6"/>
      <c r="P150" s="7">
        <v>4.5999999999999</v>
      </c>
      <c r="Q150" s="8">
        <f t="shared" si="2"/>
        <v>-2.2699524982373482</v>
      </c>
    </row>
    <row r="151" spans="11:17" s="2" customFormat="1" ht="12.75">
      <c r="K151" s="6"/>
      <c r="P151" s="7">
        <v>4.6999999999999</v>
      </c>
      <c r="Q151" s="8">
        <f t="shared" si="2"/>
        <v>-2.6124928231296125</v>
      </c>
    </row>
    <row r="152" spans="11:17" s="2" customFormat="1" ht="12.75">
      <c r="K152" s="6"/>
      <c r="P152" s="7">
        <v>4.7999999999999</v>
      </c>
      <c r="Q152" s="8">
        <f t="shared" si="2"/>
        <v>-2.9389262610261846</v>
      </c>
    </row>
    <row r="153" spans="11:17" s="2" customFormat="1" ht="12.75">
      <c r="K153" s="6"/>
      <c r="P153" s="7">
        <v>4.8999999999999</v>
      </c>
      <c r="Q153" s="8">
        <f t="shared" si="2"/>
        <v>-3.2472402412324093</v>
      </c>
    </row>
    <row r="154" spans="11:17" s="2" customFormat="1" ht="12.75">
      <c r="K154" s="6"/>
      <c r="P154" s="7">
        <v>4.9999999999999</v>
      </c>
      <c r="Q154" s="8">
        <f t="shared" si="2"/>
        <v>-3.535533905535626</v>
      </c>
    </row>
    <row r="155" spans="11:17" s="2" customFormat="1" ht="12.75">
      <c r="K155" s="6"/>
      <c r="P155" s="7">
        <v>5.0999999999999</v>
      </c>
      <c r="Q155" s="8">
        <f t="shared" si="2"/>
        <v>-3.802029827628135</v>
      </c>
    </row>
    <row r="156" spans="11:17" s="2" customFormat="1" ht="12.75">
      <c r="K156" s="6"/>
      <c r="P156" s="7">
        <v>5.1999999999999</v>
      </c>
      <c r="Q156" s="8">
        <f t="shared" si="2"/>
        <v>-4.045084971531442</v>
      </c>
    </row>
    <row r="157" spans="11:17" s="2" customFormat="1" ht="12.75">
      <c r="K157" s="6"/>
      <c r="P157" s="7">
        <v>5.2999999999999</v>
      </c>
      <c r="Q157" s="8">
        <f t="shared" si="2"/>
        <v>-4.263200821459434</v>
      </c>
    </row>
    <row r="158" spans="11:17" s="2" customFormat="1" ht="12.75">
      <c r="K158" s="6"/>
      <c r="P158" s="7">
        <v>5.3999999999999</v>
      </c>
      <c r="Q158" s="8">
        <f t="shared" si="2"/>
        <v>-4.455032620666495</v>
      </c>
    </row>
    <row r="159" spans="11:17" s="2" customFormat="1" ht="12.75">
      <c r="K159" s="6"/>
      <c r="P159" s="7">
        <v>5.4999999999999</v>
      </c>
      <c r="Q159" s="8">
        <f t="shared" si="2"/>
        <v>-4.619397662320042</v>
      </c>
    </row>
    <row r="160" spans="11:17" s="2" customFormat="1" ht="12.75">
      <c r="K160" s="6"/>
      <c r="P160" s="7">
        <v>5.5999999999999</v>
      </c>
      <c r="Q160" s="8">
        <f t="shared" si="2"/>
        <v>-4.755282581281414</v>
      </c>
    </row>
    <row r="161" spans="11:17" s="2" customFormat="1" ht="12.75">
      <c r="K161" s="6"/>
      <c r="P161" s="7">
        <v>5.6999999999999</v>
      </c>
      <c r="Q161" s="8">
        <f t="shared" si="2"/>
        <v>-4.861849601838938</v>
      </c>
    </row>
    <row r="162" spans="11:17" s="2" customFormat="1" ht="12.75">
      <c r="K162" s="6"/>
      <c r="P162" s="7">
        <v>5.7999999999999</v>
      </c>
      <c r="Q162" s="8">
        <f t="shared" si="2"/>
        <v>-4.938441702873789</v>
      </c>
    </row>
    <row r="163" spans="11:17" s="2" customFormat="1" ht="12.75">
      <c r="K163" s="6"/>
      <c r="P163" s="7">
        <v>5.8999999999999</v>
      </c>
      <c r="Q163" s="8">
        <f t="shared" si="2"/>
        <v>-4.984586668613652</v>
      </c>
    </row>
    <row r="164" spans="11:17" s="2" customFormat="1" ht="12.75">
      <c r="K164" s="6"/>
      <c r="P164" s="7">
        <v>5.9999999999999</v>
      </c>
      <c r="Q164" s="8">
        <f t="shared" si="2"/>
        <v>-5</v>
      </c>
    </row>
    <row r="165" spans="11:17" s="2" customFormat="1" ht="12.75">
      <c r="K165" s="6"/>
      <c r="P165" s="7">
        <v>6.0999999999999</v>
      </c>
      <c r="Q165" s="8">
        <f t="shared" si="2"/>
        <v>-4.984586668719389</v>
      </c>
    </row>
    <row r="166" spans="11:17" s="2" customFormat="1" ht="12.75">
      <c r="K166" s="6"/>
      <c r="P166" s="7">
        <v>6.1999999999999</v>
      </c>
      <c r="Q166" s="8">
        <f t="shared" si="2"/>
        <v>-4.938441703084612</v>
      </c>
    </row>
    <row r="167" spans="11:17" s="2" customFormat="1" ht="12.75">
      <c r="K167" s="6"/>
      <c r="P167" s="7">
        <v>6.2999999999999</v>
      </c>
      <c r="Q167" s="8">
        <f t="shared" si="2"/>
        <v>-4.861849602153549</v>
      </c>
    </row>
    <row r="168" spans="11:17" s="2" customFormat="1" ht="12.75">
      <c r="K168" s="6"/>
      <c r="P168" s="7">
        <v>6.3999999999999</v>
      </c>
      <c r="Q168" s="8">
        <f t="shared" si="2"/>
        <v>-4.75528258169787</v>
      </c>
    </row>
    <row r="169" spans="11:17" s="2" customFormat="1" ht="12.75">
      <c r="K169" s="6"/>
      <c r="P169" s="7">
        <v>6.4999999999999</v>
      </c>
      <c r="Q169" s="8">
        <f t="shared" si="2"/>
        <v>-4.619397662835779</v>
      </c>
    </row>
    <row r="170" spans="11:17" s="2" customFormat="1" ht="12.75">
      <c r="K170" s="6"/>
      <c r="P170" s="7">
        <v>6.5999999999999</v>
      </c>
      <c r="Q170" s="8">
        <f t="shared" si="2"/>
        <v>-4.455032621278331</v>
      </c>
    </row>
    <row r="171" spans="11:17" s="2" customFormat="1" ht="12.75">
      <c r="K171" s="6"/>
      <c r="P171" s="7">
        <v>6.6999999999999</v>
      </c>
      <c r="Q171" s="8">
        <f t="shared" si="2"/>
        <v>-4.263200822163594</v>
      </c>
    </row>
    <row r="172" spans="11:17" s="2" customFormat="1" ht="12.75">
      <c r="K172" s="6"/>
      <c r="P172" s="7">
        <v>6.7999999999999</v>
      </c>
      <c r="Q172" s="8">
        <f t="shared" si="2"/>
        <v>-4.045084972323591</v>
      </c>
    </row>
    <row r="173" spans="11:17" s="2" customFormat="1" ht="12.75">
      <c r="K173" s="6"/>
      <c r="P173" s="7">
        <v>6.8999999999999</v>
      </c>
      <c r="Q173" s="8">
        <f t="shared" si="2"/>
        <v>-3.8020298285033856</v>
      </c>
    </row>
    <row r="174" spans="11:17" s="2" customFormat="1" ht="12.75">
      <c r="K174" s="6"/>
      <c r="P174" s="7">
        <v>6.9999999999999</v>
      </c>
      <c r="Q174" s="8">
        <f t="shared" si="2"/>
        <v>-3.535533906488583</v>
      </c>
    </row>
    <row r="175" spans="11:17" s="2" customFormat="1" ht="12.75">
      <c r="K175" s="6"/>
      <c r="P175" s="7">
        <v>7.0999999999999</v>
      </c>
      <c r="Q175" s="8">
        <f t="shared" si="2"/>
        <v>-3.247240242257196</v>
      </c>
    </row>
    <row r="176" spans="11:17" s="2" customFormat="1" ht="12.75">
      <c r="K176" s="6"/>
      <c r="P176" s="7">
        <v>7.1999999999999</v>
      </c>
      <c r="Q176" s="8">
        <f t="shared" si="2"/>
        <v>-2.938926262116482</v>
      </c>
    </row>
    <row r="177" spans="11:17" s="2" customFormat="1" ht="12.75">
      <c r="K177" s="6"/>
      <c r="P177" s="7">
        <v>7.2999999999999</v>
      </c>
      <c r="Q177" s="8">
        <f t="shared" si="2"/>
        <v>-2.612492824278698</v>
      </c>
    </row>
    <row r="178" spans="11:17" s="2" customFormat="1" ht="12.75">
      <c r="K178" s="6"/>
      <c r="P178" s="7">
        <v>7.3999999999999</v>
      </c>
      <c r="Q178" s="8">
        <f t="shared" si="2"/>
        <v>-2.2699524994381433</v>
      </c>
    </row>
    <row r="179" spans="11:17" s="2" customFormat="1" ht="12.75">
      <c r="K179" s="6"/>
      <c r="P179" s="7">
        <v>7.4999999999999</v>
      </c>
      <c r="Q179" s="8">
        <f t="shared" si="2"/>
        <v>-1.9134171626035452</v>
      </c>
    </row>
    <row r="180" spans="11:17" s="2" customFormat="1" ht="12.75">
      <c r="K180" s="6"/>
      <c r="P180" s="7">
        <v>7.5999999999999</v>
      </c>
      <c r="Q180" s="8">
        <f t="shared" si="2"/>
        <v>-1.5450849726863927</v>
      </c>
    </row>
    <row r="181" spans="11:17" s="2" customFormat="1" ht="12.75">
      <c r="K181" s="6"/>
      <c r="P181" s="7">
        <v>7.6999999999999</v>
      </c>
      <c r="Q181" s="8">
        <f t="shared" si="2"/>
        <v>-1.1672268201202904</v>
      </c>
    </row>
    <row r="182" spans="11:17" s="2" customFormat="1" ht="12.75">
      <c r="K182" s="6"/>
      <c r="P182" s="7">
        <v>7.7999999999999</v>
      </c>
      <c r="Q182" s="8">
        <f t="shared" si="2"/>
        <v>-0.7821723260662449</v>
      </c>
    </row>
    <row r="183" spans="11:17" s="2" customFormat="1" ht="12.75">
      <c r="K183" s="6"/>
      <c r="P183" s="7">
        <v>7.8999999999999</v>
      </c>
      <c r="Q183" s="8">
        <f t="shared" si="2"/>
        <v>-0.39229547952358834</v>
      </c>
    </row>
    <row r="184" spans="11:17" s="2" customFormat="1" ht="12.75">
      <c r="K184" s="6"/>
      <c r="P184" s="7">
        <v>7.9999999999999</v>
      </c>
      <c r="Q184" s="8">
        <f t="shared" si="2"/>
        <v>-8.983270832936541E-10</v>
      </c>
    </row>
    <row r="185" spans="11:17" s="2" customFormat="1" ht="12.75">
      <c r="K185" s="6"/>
      <c r="P185" s="7">
        <v>8.0999999999999</v>
      </c>
      <c r="Q185" s="8">
        <f t="shared" si="2"/>
        <v>0.3922954777324816</v>
      </c>
    </row>
    <row r="186" spans="11:17" s="2" customFormat="1" ht="12.75">
      <c r="K186" s="6"/>
      <c r="P186" s="7">
        <v>8.1999999999999</v>
      </c>
      <c r="Q186" s="8">
        <f t="shared" si="2"/>
        <v>0.7821723242917191</v>
      </c>
    </row>
    <row r="187" spans="11:17" s="2" customFormat="1" ht="12.75">
      <c r="K187" s="6"/>
      <c r="P187" s="7">
        <v>8.2999999999999</v>
      </c>
      <c r="Q187" s="8">
        <f t="shared" si="2"/>
        <v>1.1672268183732781</v>
      </c>
    </row>
    <row r="188" spans="11:17" s="2" customFormat="1" ht="12.75">
      <c r="K188" s="6"/>
      <c r="P188" s="7">
        <v>8.3999999999999</v>
      </c>
      <c r="Q188" s="8">
        <f t="shared" si="2"/>
        <v>1.5450849709776857</v>
      </c>
    </row>
    <row r="189" spans="11:17" s="2" customFormat="1" ht="12.75">
      <c r="K189" s="6"/>
      <c r="P189" s="7">
        <v>8.4999999999999</v>
      </c>
      <c r="Q189" s="8">
        <f t="shared" si="2"/>
        <v>1.913417160943657</v>
      </c>
    </row>
    <row r="190" spans="11:17" s="2" customFormat="1" ht="12.75">
      <c r="K190" s="6"/>
      <c r="P190" s="7">
        <v>8.5999999999999</v>
      </c>
      <c r="Q190" s="8">
        <f t="shared" si="2"/>
        <v>2.2699524978373167</v>
      </c>
    </row>
    <row r="191" spans="11:17" s="2" customFormat="1" ht="12.75">
      <c r="K191" s="6"/>
      <c r="P191" s="7">
        <v>8.6999999999999</v>
      </c>
      <c r="Q191" s="8">
        <f t="shared" si="2"/>
        <v>2.612492822746806</v>
      </c>
    </row>
    <row r="192" spans="11:17" s="2" customFormat="1" ht="12.75">
      <c r="K192" s="6"/>
      <c r="P192" s="7">
        <v>8.7999999999999</v>
      </c>
      <c r="Q192" s="8">
        <f t="shared" si="2"/>
        <v>2.938926260662958</v>
      </c>
    </row>
    <row r="193" spans="11:17" s="2" customFormat="1" ht="12.75">
      <c r="K193" s="6"/>
      <c r="P193" s="7">
        <v>8.8999999999999</v>
      </c>
      <c r="Q193" s="8">
        <f t="shared" si="2"/>
        <v>3.247240240891016</v>
      </c>
    </row>
    <row r="194" spans="11:17" s="2" customFormat="1" ht="12.75">
      <c r="K194" s="6"/>
      <c r="P194" s="7">
        <v>8.9999999999999</v>
      </c>
      <c r="Q194" s="8">
        <f t="shared" si="2"/>
        <v>3.5355339052181622</v>
      </c>
    </row>
    <row r="195" spans="11:17" s="2" customFormat="1" ht="12.75">
      <c r="K195" s="6"/>
      <c r="P195" s="7">
        <v>9.0999999999999</v>
      </c>
      <c r="Q195" s="8">
        <f t="shared" si="2"/>
        <v>3.802029827336555</v>
      </c>
    </row>
    <row r="196" spans="11:17" s="2" customFormat="1" ht="12.75">
      <c r="K196" s="6"/>
      <c r="P196" s="7">
        <v>9.1999999999999</v>
      </c>
      <c r="Q196" s="8">
        <f t="shared" si="2"/>
        <v>4.0450849712675465</v>
      </c>
    </row>
    <row r="197" spans="11:17" s="2" customFormat="1" ht="12.75">
      <c r="K197" s="6"/>
      <c r="P197" s="7">
        <v>9.2999999999999</v>
      </c>
      <c r="Q197" s="8">
        <f aca="true" t="shared" si="3" ref="Q197:Q220">$F$5*SIN((6.283185307/$F$7)*(P197-$F$9))+$F$11</f>
        <v>4.263200821224848</v>
      </c>
    </row>
    <row r="198" spans="11:17" s="2" customFormat="1" ht="12.75">
      <c r="K198" s="6"/>
      <c r="P198" s="7">
        <v>9.3999999999999</v>
      </c>
      <c r="Q198" s="8">
        <f t="shared" si="3"/>
        <v>4.455032620462671</v>
      </c>
    </row>
    <row r="199" spans="11:17" s="2" customFormat="1" ht="12.75">
      <c r="K199" s="6"/>
      <c r="P199" s="7">
        <v>9.4999999999999</v>
      </c>
      <c r="Q199" s="8">
        <f t="shared" si="3"/>
        <v>4.6193976621482316</v>
      </c>
    </row>
    <row r="200" spans="11:17" s="2" customFormat="1" ht="12.75">
      <c r="K200" s="6"/>
      <c r="P200" s="7">
        <v>9.5999999999999</v>
      </c>
      <c r="Q200" s="8">
        <f t="shared" si="3"/>
        <v>4.7552825811426755</v>
      </c>
    </row>
    <row r="201" spans="11:17" s="2" customFormat="1" ht="12.75">
      <c r="K201" s="6"/>
      <c r="P201" s="7">
        <v>9.6999999999999</v>
      </c>
      <c r="Q201" s="8">
        <f t="shared" si="3"/>
        <v>4.861849601734129</v>
      </c>
    </row>
    <row r="202" spans="11:17" s="2" customFormat="1" ht="12.75">
      <c r="K202" s="6"/>
      <c r="P202" s="7">
        <v>9.7999999999999</v>
      </c>
      <c r="Q202" s="8">
        <f t="shared" si="3"/>
        <v>4.938441702803554</v>
      </c>
    </row>
    <row r="203" spans="11:17" s="2" customFormat="1" ht="12.75">
      <c r="K203" s="6"/>
      <c r="P203" s="7">
        <v>9.8999999999999</v>
      </c>
      <c r="Q203" s="8">
        <f t="shared" si="3"/>
        <v>4.984586668578427</v>
      </c>
    </row>
    <row r="204" spans="11:17" s="2" customFormat="1" ht="12.75">
      <c r="K204" s="6"/>
      <c r="P204" s="7">
        <v>9.9999999999999</v>
      </c>
      <c r="Q204" s="8">
        <f t="shared" si="3"/>
        <v>5</v>
      </c>
    </row>
    <row r="205" spans="11:17" s="2" customFormat="1" ht="12.75">
      <c r="K205" s="6"/>
      <c r="Q205" s="8">
        <f t="shared" si="3"/>
        <v>0</v>
      </c>
    </row>
    <row r="206" spans="11:17" s="2" customFormat="1" ht="12.75">
      <c r="K206" s="6"/>
      <c r="Q206" s="8">
        <f t="shared" si="3"/>
        <v>0</v>
      </c>
    </row>
    <row r="207" spans="11:17" s="2" customFormat="1" ht="12.75">
      <c r="K207" s="6"/>
      <c r="Q207" s="8">
        <f t="shared" si="3"/>
        <v>0</v>
      </c>
    </row>
    <row r="208" spans="11:17" s="2" customFormat="1" ht="12.75">
      <c r="K208" s="6"/>
      <c r="Q208" s="8">
        <f t="shared" si="3"/>
        <v>0</v>
      </c>
    </row>
    <row r="209" spans="11:17" s="2" customFormat="1" ht="12.75">
      <c r="K209" s="6"/>
      <c r="Q209" s="8">
        <f t="shared" si="3"/>
        <v>0</v>
      </c>
    </row>
    <row r="210" spans="11:17" s="2" customFormat="1" ht="12.75">
      <c r="K210" s="6"/>
      <c r="Q210" s="8">
        <f t="shared" si="3"/>
        <v>0</v>
      </c>
    </row>
    <row r="211" spans="11:17" s="2" customFormat="1" ht="12.75">
      <c r="K211" s="6"/>
      <c r="Q211" s="8">
        <f t="shared" si="3"/>
        <v>0</v>
      </c>
    </row>
    <row r="212" spans="11:17" s="2" customFormat="1" ht="12.75">
      <c r="K212" s="6"/>
      <c r="Q212" s="8">
        <f t="shared" si="3"/>
        <v>0</v>
      </c>
    </row>
    <row r="213" spans="11:17" s="2" customFormat="1" ht="12.75">
      <c r="K213" s="6"/>
      <c r="Q213" s="8">
        <f t="shared" si="3"/>
        <v>0</v>
      </c>
    </row>
    <row r="214" spans="11:17" s="2" customFormat="1" ht="12.75">
      <c r="K214" s="6"/>
      <c r="Q214" s="8">
        <f t="shared" si="3"/>
        <v>0</v>
      </c>
    </row>
    <row r="215" spans="11:17" s="2" customFormat="1" ht="12.75">
      <c r="K215" s="6"/>
      <c r="Q215" s="8">
        <f t="shared" si="3"/>
        <v>0</v>
      </c>
    </row>
    <row r="216" spans="11:17" s="2" customFormat="1" ht="12.75">
      <c r="K216" s="6"/>
      <c r="Q216" s="8">
        <f t="shared" si="3"/>
        <v>0</v>
      </c>
    </row>
    <row r="217" spans="11:17" s="2" customFormat="1" ht="12.75">
      <c r="K217" s="6"/>
      <c r="Q217" s="8">
        <f t="shared" si="3"/>
        <v>0</v>
      </c>
    </row>
    <row r="218" spans="11:17" s="2" customFormat="1" ht="12.75">
      <c r="K218" s="6"/>
      <c r="Q218" s="8">
        <f t="shared" si="3"/>
        <v>0</v>
      </c>
    </row>
    <row r="219" spans="11:17" s="2" customFormat="1" ht="12.75">
      <c r="K219" s="6"/>
      <c r="Q219" s="8">
        <f t="shared" si="3"/>
        <v>0</v>
      </c>
    </row>
    <row r="220" spans="11:17" s="2" customFormat="1" ht="12.75">
      <c r="K220" s="6"/>
      <c r="Q220" s="8">
        <f t="shared" si="3"/>
        <v>0</v>
      </c>
    </row>
  </sheetData>
  <mergeCells count="5">
    <mergeCell ref="A9:B9"/>
    <mergeCell ref="A1:L1"/>
    <mergeCell ref="A2:L2"/>
    <mergeCell ref="A5:B5"/>
    <mergeCell ref="A7:B7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260373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220"/>
  <sheetViews>
    <sheetView tabSelected="1" workbookViewId="0" topLeftCell="A1">
      <selection activeCell="A13" sqref="A13"/>
    </sheetView>
  </sheetViews>
  <sheetFormatPr defaultColWidth="9.140625" defaultRowHeight="12.75"/>
  <cols>
    <col min="3" max="3" width="3.00390625" style="0" customWidth="1"/>
    <col min="6" max="6" width="6.28125" style="0" customWidth="1"/>
    <col min="7" max="7" width="11.8515625" style="0" customWidth="1"/>
    <col min="9" max="9" width="4.421875" style="0" customWidth="1"/>
    <col min="10" max="10" width="6.7109375" style="0" customWidth="1"/>
    <col min="11" max="11" width="5.00390625" style="1" customWidth="1"/>
    <col min="12" max="12" width="7.140625" style="0" customWidth="1"/>
    <col min="13" max="13" width="4.421875" style="0" customWidth="1"/>
    <col min="14" max="14" width="5.28125" style="0" customWidth="1"/>
    <col min="15" max="15" width="4.140625" style="0" customWidth="1"/>
    <col min="17" max="17" width="12.421875" style="32" bestFit="1" customWidth="1"/>
  </cols>
  <sheetData>
    <row r="1" spans="1:12" s="9" customFormat="1" ht="23.25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7" s="10" customFormat="1" ht="21" customHeight="1">
      <c r="A2" s="26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P2" s="11">
        <v>-5</v>
      </c>
      <c r="Q2" s="31"/>
    </row>
    <row r="3" spans="1:17" s="10" customFormat="1" ht="11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P3" s="11"/>
      <c r="Q3" s="31"/>
    </row>
    <row r="4" spans="11:17" s="2" customFormat="1" ht="12.75">
      <c r="K4" s="6"/>
      <c r="P4" s="7">
        <v>-10</v>
      </c>
      <c r="Q4" s="33">
        <f>$F$5*SIN(($F$7)*(P4+$F$9))+$F$11</f>
        <v>2.7201055544468487</v>
      </c>
    </row>
    <row r="5" spans="1:17" s="2" customFormat="1" ht="13.5" thickBot="1">
      <c r="A5" s="28" t="s">
        <v>23</v>
      </c>
      <c r="B5" s="27"/>
      <c r="C5" s="12"/>
      <c r="D5" s="2">
        <v>100</v>
      </c>
      <c r="F5" s="18">
        <f>D5/10-5</f>
        <v>5</v>
      </c>
      <c r="G5" s="3"/>
      <c r="H5" s="4" t="s">
        <v>0</v>
      </c>
      <c r="I5" s="3"/>
      <c r="J5" s="3"/>
      <c r="K5" s="5"/>
      <c r="L5" s="3"/>
      <c r="P5" s="7">
        <v>-9.9</v>
      </c>
      <c r="Q5" s="33">
        <f aca="true" t="shared" si="0" ref="Q5:Q68">$F$5*SIN(($F$7)*(P5+$F$9))+$F$11</f>
        <v>2.2876794688766067</v>
      </c>
    </row>
    <row r="6" spans="1:17" s="2" customFormat="1" ht="13.5" thickBot="1">
      <c r="A6" s="29"/>
      <c r="B6" s="29"/>
      <c r="F6" s="18"/>
      <c r="G6" s="3"/>
      <c r="H6" s="15" t="s">
        <v>6</v>
      </c>
      <c r="I6" s="20">
        <f>F5</f>
        <v>5</v>
      </c>
      <c r="J6" s="16" t="s">
        <v>27</v>
      </c>
      <c r="K6" s="20">
        <f>F7</f>
        <v>1</v>
      </c>
      <c r="L6" s="17" t="s">
        <v>28</v>
      </c>
      <c r="M6" s="21">
        <f>F9</f>
        <v>0</v>
      </c>
      <c r="N6" s="17" t="s">
        <v>5</v>
      </c>
      <c r="O6" s="22">
        <f>F11</f>
        <v>0</v>
      </c>
      <c r="P6" s="7">
        <v>-9.8</v>
      </c>
      <c r="Q6" s="33">
        <f t="shared" si="0"/>
        <v>1.8323956462596418</v>
      </c>
    </row>
    <row r="7" spans="1:17" s="2" customFormat="1" ht="12.75">
      <c r="A7" s="28" t="s">
        <v>24</v>
      </c>
      <c r="B7" s="27"/>
      <c r="D7" s="2">
        <v>110</v>
      </c>
      <c r="F7" s="18">
        <f>D7/10-10</f>
        <v>1</v>
      </c>
      <c r="G7" s="3"/>
      <c r="H7" s="3"/>
      <c r="I7" s="3"/>
      <c r="J7" s="3"/>
      <c r="K7" s="5"/>
      <c r="L7" s="3"/>
      <c r="P7" s="7">
        <v>-9.7</v>
      </c>
      <c r="Q7" s="33">
        <f t="shared" si="0"/>
        <v>1.3588031320547123</v>
      </c>
    </row>
    <row r="8" spans="1:17" s="2" customFormat="1" ht="12.75">
      <c r="A8" s="29"/>
      <c r="B8" s="29"/>
      <c r="F8" s="19"/>
      <c r="K8" s="6"/>
      <c r="P8" s="7">
        <v>-9.6</v>
      </c>
      <c r="Q8" s="33">
        <f t="shared" si="0"/>
        <v>0.8716339061148982</v>
      </c>
    </row>
    <row r="9" spans="1:17" s="2" customFormat="1" ht="12.75">
      <c r="A9" s="28" t="s">
        <v>25</v>
      </c>
      <c r="B9" s="27"/>
      <c r="D9" s="2">
        <v>500</v>
      </c>
      <c r="F9" s="19">
        <f>D9/10-50</f>
        <v>0</v>
      </c>
      <c r="K9" s="6"/>
      <c r="P9" s="7">
        <v>-9.5</v>
      </c>
      <c r="Q9" s="33">
        <f t="shared" si="0"/>
        <v>0.3757556023090465</v>
      </c>
    </row>
    <row r="10" spans="1:17" s="2" customFormat="1" ht="12.75">
      <c r="A10" s="29"/>
      <c r="B10" s="29"/>
      <c r="F10" s="19"/>
      <c r="K10" s="6"/>
      <c r="P10" s="7">
        <v>-9.4</v>
      </c>
      <c r="Q10" s="33">
        <f t="shared" si="0"/>
        <v>-0.12387712726678882</v>
      </c>
    </row>
    <row r="11" spans="1:17" s="2" customFormat="1" ht="12.75">
      <c r="A11" s="29"/>
      <c r="B11" s="30" t="s">
        <v>26</v>
      </c>
      <c r="D11" s="2">
        <v>500</v>
      </c>
      <c r="F11" s="19">
        <f>D11/10-50</f>
        <v>0</v>
      </c>
      <c r="K11" s="6"/>
      <c r="P11" s="7">
        <v>-9.3</v>
      </c>
      <c r="Q11" s="33">
        <f t="shared" si="0"/>
        <v>-0.6222721175353085</v>
      </c>
    </row>
    <row r="12" spans="11:17" s="2" customFormat="1" ht="12.75">
      <c r="K12" s="6"/>
      <c r="P12" s="7">
        <v>-9.2</v>
      </c>
      <c r="Q12" s="33">
        <f t="shared" si="0"/>
        <v>-1.1144495705012383</v>
      </c>
    </row>
    <row r="13" spans="11:17" s="2" customFormat="1" ht="12.75">
      <c r="K13" s="6"/>
      <c r="P13" s="7">
        <v>-9.1</v>
      </c>
      <c r="Q13" s="33">
        <f t="shared" si="0"/>
        <v>-1.5954918117467607</v>
      </c>
    </row>
    <row r="14" spans="1:17" s="2" customFormat="1" ht="12.75">
      <c r="A14" s="2" t="s">
        <v>1</v>
      </c>
      <c r="K14" s="6"/>
      <c r="P14" s="7">
        <v>-9</v>
      </c>
      <c r="Q14" s="33">
        <f t="shared" si="0"/>
        <v>-2.060592426208783</v>
      </c>
    </row>
    <row r="15" spans="1:17" s="2" customFormat="1" ht="12.75">
      <c r="A15" s="14" t="s">
        <v>29</v>
      </c>
      <c r="K15" s="6"/>
      <c r="P15" s="7">
        <v>-8.9</v>
      </c>
      <c r="Q15" s="33">
        <f t="shared" si="0"/>
        <v>-2.505104282289423</v>
      </c>
    </row>
    <row r="16" spans="1:17" s="2" customFormat="1" ht="12.75">
      <c r="A16" s="2" t="s">
        <v>2</v>
      </c>
      <c r="K16" s="6"/>
      <c r="P16" s="7">
        <v>-8.8</v>
      </c>
      <c r="Q16" s="33">
        <f t="shared" si="0"/>
        <v>-2.9245859644588084</v>
      </c>
    </row>
    <row r="17" spans="11:17" s="2" customFormat="1" ht="12.75">
      <c r="K17" s="6"/>
      <c r="P17" s="7">
        <v>-8.7</v>
      </c>
      <c r="Q17" s="33">
        <f t="shared" si="0"/>
        <v>-3.314846150410917</v>
      </c>
    </row>
    <row r="18" spans="1:17" s="2" customFormat="1" ht="12.75">
      <c r="A18" s="2" t="s">
        <v>30</v>
      </c>
      <c r="K18" s="6"/>
      <c r="P18" s="7">
        <v>-8.6</v>
      </c>
      <c r="Q18" s="33">
        <f t="shared" si="0"/>
        <v>-3.6719854893705666</v>
      </c>
    </row>
    <row r="19" spans="1:17" s="2" customFormat="1" ht="12.75">
      <c r="A19" s="2" t="s">
        <v>7</v>
      </c>
      <c r="K19" s="6"/>
      <c r="P19" s="7">
        <v>-8.50000000000001</v>
      </c>
      <c r="Q19" s="33">
        <f t="shared" si="0"/>
        <v>-3.992435563117419</v>
      </c>
    </row>
    <row r="20" spans="1:17" s="2" customFormat="1" ht="12.75">
      <c r="A20" s="2" t="s">
        <v>8</v>
      </c>
      <c r="K20" s="6"/>
      <c r="P20" s="7">
        <v>-8.40000000000001</v>
      </c>
      <c r="Q20" s="33">
        <f t="shared" si="0"/>
        <v>-4.272994540441379</v>
      </c>
    </row>
    <row r="21" spans="1:17" s="2" customFormat="1" ht="12.75">
      <c r="A21" s="2" t="s">
        <v>9</v>
      </c>
      <c r="K21" s="6"/>
      <c r="P21" s="7">
        <v>-8.30000000000001</v>
      </c>
      <c r="Q21" s="33">
        <f t="shared" si="0"/>
        <v>-4.510859168781447</v>
      </c>
    </row>
    <row r="22" spans="1:17" s="2" customFormat="1" ht="12.75">
      <c r="A22" s="2" t="s">
        <v>10</v>
      </c>
      <c r="K22" s="6"/>
      <c r="P22" s="7">
        <v>-8.20000000000001</v>
      </c>
      <c r="Q22" s="33">
        <f t="shared" si="0"/>
        <v>-4.703652783398848</v>
      </c>
    </row>
    <row r="23" spans="1:17" s="2" customFormat="1" ht="12.75">
      <c r="A23" s="2" t="s">
        <v>11</v>
      </c>
      <c r="K23" s="6"/>
      <c r="P23" s="7">
        <v>-8.10000000000001</v>
      </c>
      <c r="Q23" s="33">
        <f t="shared" si="0"/>
        <v>-4.849449054225419</v>
      </c>
    </row>
    <row r="24" spans="1:17" s="2" customFormat="1" ht="12.75">
      <c r="A24" s="2" t="s">
        <v>12</v>
      </c>
      <c r="K24" s="6"/>
      <c r="P24" s="7">
        <v>-8.00000000000001</v>
      </c>
      <c r="Q24" s="33">
        <f t="shared" si="0"/>
        <v>-4.946791233116901</v>
      </c>
    </row>
    <row r="25" spans="11:17" s="2" customFormat="1" ht="12.75">
      <c r="K25" s="6"/>
      <c r="P25" s="7">
        <v>-7.90000000000001</v>
      </c>
      <c r="Q25" s="33">
        <f t="shared" si="0"/>
        <v>-4.994706709198858</v>
      </c>
    </row>
    <row r="26" spans="1:17" s="2" customFormat="1" ht="12.75">
      <c r="A26" s="2" t="s">
        <v>3</v>
      </c>
      <c r="K26" s="6"/>
      <c r="P26" s="7">
        <v>-7.80000000000001</v>
      </c>
      <c r="Q26" s="33">
        <f t="shared" si="0"/>
        <v>-4.992716726873027</v>
      </c>
    </row>
    <row r="27" spans="11:17" s="2" customFormat="1" ht="12.75">
      <c r="K27" s="6"/>
      <c r="P27" s="7">
        <v>-7.70000000000001</v>
      </c>
      <c r="Q27" s="33">
        <f t="shared" si="0"/>
        <v>-4.94084116938501</v>
      </c>
    </row>
    <row r="28" spans="11:17" s="2" customFormat="1" ht="12.75">
      <c r="K28" s="6"/>
      <c r="P28" s="7">
        <v>-7.60000000000001</v>
      </c>
      <c r="Q28" s="33">
        <f t="shared" si="0"/>
        <v>-4.839598360157445</v>
      </c>
    </row>
    <row r="29" spans="11:17" s="2" customFormat="1" ht="12.75">
      <c r="K29" s="6"/>
      <c r="P29" s="7">
        <v>-7.50000000000001</v>
      </c>
      <c r="Q29" s="33">
        <f t="shared" si="0"/>
        <v>-4.689999883873711</v>
      </c>
    </row>
    <row r="30" spans="11:17" s="2" customFormat="1" ht="12.75">
      <c r="K30" s="6"/>
      <c r="P30" s="7">
        <v>-7.40000000000001</v>
      </c>
      <c r="Q30" s="33">
        <f t="shared" si="0"/>
        <v>-4.493540479058156</v>
      </c>
    </row>
    <row r="31" spans="11:17" s="2" customFormat="1" ht="12.75">
      <c r="K31" s="6"/>
      <c r="P31" s="7">
        <v>-7.30000000000001</v>
      </c>
      <c r="Q31" s="33">
        <f t="shared" si="0"/>
        <v>-4.252183103142848</v>
      </c>
    </row>
    <row r="32" spans="11:17" s="2" customFormat="1" ht="12.75">
      <c r="K32" s="6"/>
      <c r="P32" s="7">
        <v>-7.20000000000001</v>
      </c>
      <c r="Q32" s="33">
        <f t="shared" si="0"/>
        <v>-3.9683393192457954</v>
      </c>
    </row>
    <row r="33" spans="11:17" s="2" customFormat="1" ht="12.75">
      <c r="K33" s="6"/>
      <c r="P33" s="7">
        <v>-7.10000000000001</v>
      </c>
      <c r="Q33" s="33">
        <f t="shared" si="0"/>
        <v>-3.644845200629416</v>
      </c>
    </row>
    <row r="34" spans="11:17" s="2" customFormat="1" ht="12.75">
      <c r="K34" s="6"/>
      <c r="P34" s="7">
        <v>-7.00000000000001</v>
      </c>
      <c r="Q34" s="33">
        <f t="shared" si="0"/>
        <v>-3.2849329935939826</v>
      </c>
    </row>
    <row r="35" spans="11:17" s="2" customFormat="1" ht="12.75">
      <c r="K35" s="6"/>
      <c r="P35" s="7">
        <v>-6.90000000000001</v>
      </c>
      <c r="Q35" s="33">
        <f t="shared" si="0"/>
        <v>-2.8921988219410406</v>
      </c>
    </row>
    <row r="36" spans="11:17" s="2" customFormat="1" ht="12.75">
      <c r="K36" s="6"/>
      <c r="P36" s="7">
        <v>-6.80000000000001</v>
      </c>
      <c r="Q36" s="33">
        <f t="shared" si="0"/>
        <v>-2.470566755693083</v>
      </c>
    </row>
    <row r="37" spans="11:17" s="2" customFormat="1" ht="12.75">
      <c r="K37" s="6"/>
      <c r="P37" s="7">
        <v>-6.70000000000001</v>
      </c>
      <c r="Q37" s="33">
        <f t="shared" si="0"/>
        <v>-2.024249603083036</v>
      </c>
    </row>
    <row r="38" spans="11:17" s="2" customFormat="1" ht="12.75">
      <c r="K38" s="6"/>
      <c r="P38" s="7">
        <v>-6.60000000000001</v>
      </c>
      <c r="Q38" s="33">
        <f t="shared" si="0"/>
        <v>-1.5577068175669397</v>
      </c>
    </row>
    <row r="39" spans="11:17" s="2" customFormat="1" ht="12.75">
      <c r="K39" s="6"/>
      <c r="P39" s="7">
        <v>-6.50000000000001</v>
      </c>
      <c r="Q39" s="33">
        <f t="shared" si="0"/>
        <v>-1.0755999404391252</v>
      </c>
    </row>
    <row r="40" spans="11:17" s="2" customFormat="1" ht="12.75">
      <c r="K40" s="6"/>
      <c r="P40" s="7">
        <v>-6.40000000000001</v>
      </c>
      <c r="Q40" s="33">
        <f t="shared" si="0"/>
        <v>-0.5827460242525168</v>
      </c>
    </row>
    <row r="41" spans="11:17" s="2" customFormat="1" ht="12.75">
      <c r="K41" s="6"/>
      <c r="P41" s="7">
        <v>-6.30000000000001</v>
      </c>
      <c r="Q41" s="33">
        <f t="shared" si="0"/>
        <v>-0.08406950242179742</v>
      </c>
    </row>
    <row r="42" spans="11:17" s="2" customFormat="1" ht="12.75">
      <c r="K42" s="6"/>
      <c r="P42" s="7">
        <v>-6.20000000000001</v>
      </c>
      <c r="Q42" s="33">
        <f t="shared" si="0"/>
        <v>0.41544701408743334</v>
      </c>
    </row>
    <row r="43" spans="11:17" s="2" customFormat="1" ht="12.75">
      <c r="K43" s="6"/>
      <c r="P43" s="7">
        <v>-6.10000000000001</v>
      </c>
      <c r="Q43" s="33">
        <f t="shared" si="0"/>
        <v>0.910812521360427</v>
      </c>
    </row>
    <row r="44" spans="11:17" s="2" customFormat="1" ht="12.75">
      <c r="K44" s="6"/>
      <c r="P44" s="7">
        <v>-6.00000000000001</v>
      </c>
      <c r="Q44" s="33">
        <f t="shared" si="0"/>
        <v>1.3970774909945824</v>
      </c>
    </row>
    <row r="45" spans="11:17" s="2" customFormat="1" ht="12.75">
      <c r="K45" s="6"/>
      <c r="P45" s="7">
        <v>-5.90000000000001</v>
      </c>
      <c r="Q45" s="33">
        <f t="shared" si="0"/>
        <v>1.8693833241511348</v>
      </c>
    </row>
    <row r="46" spans="11:17" s="2" customFormat="1" ht="12.75">
      <c r="K46" s="6"/>
      <c r="P46" s="7">
        <v>-5.80000000000001</v>
      </c>
      <c r="Q46" s="33">
        <f t="shared" si="0"/>
        <v>2.3230108970687438</v>
      </c>
    </row>
    <row r="47" spans="11:17" s="2" customFormat="1" ht="12.75">
      <c r="K47" s="6"/>
      <c r="P47" s="7">
        <v>-5.70000000000002</v>
      </c>
      <c r="Q47" s="33">
        <f t="shared" si="0"/>
        <v>2.753427712988106</v>
      </c>
    </row>
    <row r="48" spans="11:17" s="2" customFormat="1" ht="12.75">
      <c r="K48" s="6"/>
      <c r="P48" s="7">
        <v>-5.60000000000002</v>
      </c>
      <c r="Q48" s="33">
        <f t="shared" si="0"/>
        <v>3.1563331893615287</v>
      </c>
    </row>
    <row r="49" spans="11:17" s="2" customFormat="1" ht="12.75">
      <c r="K49" s="6"/>
      <c r="P49" s="7">
        <v>-5.50000000000002</v>
      </c>
      <c r="Q49" s="33">
        <f t="shared" si="0"/>
        <v>3.527701627851887</v>
      </c>
    </row>
    <row r="50" spans="11:17" s="2" customFormat="1" ht="12.75">
      <c r="K50" s="6"/>
      <c r="P50" s="7">
        <v>-5.40000000000002</v>
      </c>
      <c r="Q50" s="33">
        <f t="shared" si="0"/>
        <v>3.8638224377798736</v>
      </c>
    </row>
    <row r="51" spans="11:17" s="2" customFormat="1" ht="12.75">
      <c r="K51" s="6"/>
      <c r="P51" s="7">
        <v>-5.30000000000002</v>
      </c>
      <c r="Q51" s="33">
        <f t="shared" si="0"/>
        <v>4.1613372111194495</v>
      </c>
    </row>
    <row r="52" spans="11:17" s="2" customFormat="1" ht="12.75">
      <c r="K52" s="6"/>
      <c r="P52" s="7">
        <v>-5.20000000000002</v>
      </c>
      <c r="Q52" s="33">
        <f t="shared" si="0"/>
        <v>4.41727327860072</v>
      </c>
    </row>
    <row r="53" spans="11:17" s="2" customFormat="1" ht="12.75">
      <c r="K53" s="6"/>
      <c r="P53" s="7">
        <v>-5.10000000000002</v>
      </c>
      <c r="Q53" s="33">
        <f t="shared" si="0"/>
        <v>4.629073411638624</v>
      </c>
    </row>
    <row r="54" spans="11:17" s="2" customFormat="1" ht="12.75">
      <c r="K54" s="6"/>
      <c r="P54" s="7">
        <v>-5.00000000000002</v>
      </c>
      <c r="Q54" s="33">
        <f t="shared" si="0"/>
        <v>4.794621373315663</v>
      </c>
    </row>
    <row r="55" spans="11:17" s="2" customFormat="1" ht="12.75">
      <c r="K55" s="6"/>
      <c r="P55" s="7">
        <v>-4.90000000000002</v>
      </c>
      <c r="Q55" s="33">
        <f t="shared" si="0"/>
        <v>4.912263063121644</v>
      </c>
    </row>
    <row r="56" spans="11:17" s="2" customFormat="1" ht="12.75">
      <c r="K56" s="6"/>
      <c r="P56" s="7">
        <v>-4.80000000000002</v>
      </c>
      <c r="Q56" s="33">
        <f t="shared" si="0"/>
        <v>4.9808230441791945</v>
      </c>
    </row>
    <row r="57" spans="11:17" s="2" customFormat="1" ht="12.75">
      <c r="K57" s="6"/>
      <c r="P57" s="7">
        <v>-4.70000000000002</v>
      </c>
      <c r="Q57" s="33">
        <f t="shared" si="0"/>
        <v>4.999616287820506</v>
      </c>
    </row>
    <row r="58" spans="11:17" s="2" customFormat="1" ht="12.75">
      <c r="K58" s="6"/>
      <c r="P58" s="7">
        <v>-4.60000000000002</v>
      </c>
      <c r="Q58" s="33">
        <f t="shared" si="0"/>
        <v>4.968455018167334</v>
      </c>
    </row>
    <row r="59" spans="11:17" s="2" customFormat="1" ht="12.75">
      <c r="K59" s="6"/>
      <c r="P59" s="7">
        <v>-4.50000000000002</v>
      </c>
      <c r="Q59" s="33">
        <f t="shared" si="0"/>
        <v>4.887650588325506</v>
      </c>
    </row>
    <row r="60" spans="11:17" s="2" customFormat="1" ht="12.75">
      <c r="K60" s="6"/>
      <c r="P60" s="7">
        <v>-4.40000000000002</v>
      </c>
      <c r="Q60" s="33">
        <f t="shared" si="0"/>
        <v>4.758010369447611</v>
      </c>
    </row>
    <row r="61" spans="11:17" s="2" customFormat="1" ht="12.75">
      <c r="K61" s="6"/>
      <c r="P61" s="7">
        <v>-4.30000000000002</v>
      </c>
      <c r="Q61" s="33">
        <f t="shared" si="0"/>
        <v>4.580829683747315</v>
      </c>
    </row>
    <row r="62" spans="11:17" s="2" customFormat="1" ht="12.75">
      <c r="K62" s="6"/>
      <c r="P62" s="7">
        <v>-4.20000000000002</v>
      </c>
      <c r="Q62" s="33">
        <f t="shared" si="0"/>
        <v>4.357878862067989</v>
      </c>
    </row>
    <row r="63" spans="11:17" s="2" customFormat="1" ht="12.75">
      <c r="K63" s="6"/>
      <c r="P63" s="7">
        <v>-4.10000000000002</v>
      </c>
      <c r="Q63" s="33">
        <f t="shared" si="0"/>
        <v>4.09138555532211</v>
      </c>
    </row>
    <row r="64" spans="11:17" s="2" customFormat="1" ht="12.75">
      <c r="K64" s="6"/>
      <c r="P64" s="7">
        <v>-4.00000000000002</v>
      </c>
      <c r="Q64" s="33">
        <f t="shared" si="0"/>
        <v>3.7840124765397083</v>
      </c>
    </row>
    <row r="65" spans="11:17" s="2" customFormat="1" ht="12.75">
      <c r="K65" s="6"/>
      <c r="P65" s="7">
        <v>-3.90000000000002</v>
      </c>
      <c r="Q65" s="33">
        <f t="shared" si="0"/>
        <v>3.438830795919942</v>
      </c>
    </row>
    <row r="66" spans="11:17" s="2" customFormat="1" ht="12.75">
      <c r="K66" s="6"/>
      <c r="P66" s="7">
        <v>-3.80000000000002</v>
      </c>
      <c r="Q66" s="33">
        <f t="shared" si="0"/>
        <v>3.059289454713674</v>
      </c>
    </row>
    <row r="67" spans="11:17" s="2" customFormat="1" ht="12.75">
      <c r="K67" s="6"/>
      <c r="P67" s="7">
        <v>-3.70000000000002</v>
      </c>
      <c r="Q67" s="33">
        <f t="shared" si="0"/>
        <v>2.6491807045425513</v>
      </c>
    </row>
    <row r="68" spans="11:17" s="2" customFormat="1" ht="12.75">
      <c r="K68" s="6"/>
      <c r="P68" s="7">
        <v>-3.60000000000002</v>
      </c>
      <c r="Q68" s="33">
        <f t="shared" si="0"/>
        <v>2.2126022164743517</v>
      </c>
    </row>
    <row r="69" spans="11:17" s="2" customFormat="1" ht="12.75">
      <c r="K69" s="6"/>
      <c r="P69" s="7">
        <v>-3.50000000000002</v>
      </c>
      <c r="Q69" s="33">
        <f aca="true" t="shared" si="1" ref="Q69:Q132">$F$5*SIN(($F$7)*(P69+$F$9))+$F$11</f>
        <v>1.7539161384481927</v>
      </c>
    </row>
    <row r="70" spans="11:17" s="2" customFormat="1" ht="12.75">
      <c r="K70" s="6"/>
      <c r="P70" s="7">
        <v>-3.40000000000002</v>
      </c>
      <c r="Q70" s="33">
        <f t="shared" si="1"/>
        <v>1.2777055101342527</v>
      </c>
    </row>
    <row r="71" spans="11:17" s="2" customFormat="1" ht="12.75">
      <c r="K71" s="6"/>
      <c r="P71" s="7">
        <v>-3.30000000000002</v>
      </c>
      <c r="Q71" s="33">
        <f t="shared" si="1"/>
        <v>0.7887284707163398</v>
      </c>
    </row>
    <row r="72" spans="11:17" s="2" customFormat="1" ht="12.75">
      <c r="K72" s="6"/>
      <c r="P72" s="7">
        <v>-3.20000000000002</v>
      </c>
      <c r="Q72" s="33">
        <f t="shared" si="1"/>
        <v>0.29187071713800017</v>
      </c>
    </row>
    <row r="73" spans="11:17" s="2" customFormat="1" ht="12.75">
      <c r="K73" s="6"/>
      <c r="P73" s="7">
        <v>-3.10000000000002</v>
      </c>
      <c r="Q73" s="33">
        <f t="shared" si="1"/>
        <v>-0.2079033121663526</v>
      </c>
    </row>
    <row r="74" spans="11:17" s="2" customFormat="1" ht="12.75">
      <c r="K74" s="6"/>
      <c r="P74" s="7">
        <v>-3.00000000000002</v>
      </c>
      <c r="Q74" s="33">
        <f t="shared" si="1"/>
        <v>-0.7056000402992373</v>
      </c>
    </row>
    <row r="75" spans="11:17" s="2" customFormat="1" ht="12.75">
      <c r="K75" s="6"/>
      <c r="P75" s="7">
        <v>-2.90000000000003</v>
      </c>
      <c r="Q75" s="33">
        <f t="shared" si="1"/>
        <v>-1.1962466460697654</v>
      </c>
    </row>
    <row r="76" spans="11:17" s="2" customFormat="1" ht="12.75">
      <c r="K76" s="6"/>
      <c r="P76" s="7">
        <v>-2.80000000000003</v>
      </c>
      <c r="Q76" s="33">
        <f t="shared" si="1"/>
        <v>-1.6749407507793832</v>
      </c>
    </row>
    <row r="77" spans="11:17" s="2" customFormat="1" ht="12.75">
      <c r="K77" s="6"/>
      <c r="P77" s="7">
        <v>-2.70000000000003</v>
      </c>
      <c r="Q77" s="33">
        <f t="shared" si="1"/>
        <v>-2.136899401169014</v>
      </c>
    </row>
    <row r="78" spans="11:17" s="2" customFormat="1" ht="12.75">
      <c r="K78" s="6"/>
      <c r="P78" s="7">
        <v>-2.60000000000003</v>
      </c>
      <c r="Q78" s="33">
        <f t="shared" si="1"/>
        <v>-2.577506859107193</v>
      </c>
    </row>
    <row r="79" spans="11:17" s="2" customFormat="1" ht="12.75">
      <c r="K79" s="6"/>
      <c r="P79" s="7">
        <v>-2.50000000000003</v>
      </c>
      <c r="Q79" s="33">
        <f t="shared" si="1"/>
        <v>-2.992360720519662</v>
      </c>
    </row>
    <row r="80" spans="11:17" s="2" customFormat="1" ht="12.75">
      <c r="K80" s="6"/>
      <c r="P80" s="7">
        <v>-2.40000000000003</v>
      </c>
      <c r="Q80" s="33">
        <f t="shared" si="1"/>
        <v>-3.377315902755644</v>
      </c>
    </row>
    <row r="81" spans="11:17" s="2" customFormat="1" ht="12.75">
      <c r="K81" s="6"/>
      <c r="P81" s="7">
        <v>-2.30000000000003</v>
      </c>
      <c r="Q81" s="33">
        <f t="shared" si="1"/>
        <v>-3.728526060883501</v>
      </c>
    </row>
    <row r="82" spans="11:17" s="2" customFormat="1" ht="12.75">
      <c r="K82" s="6"/>
      <c r="P82" s="7">
        <v>-2.20000000000003</v>
      </c>
      <c r="Q82" s="33">
        <f t="shared" si="1"/>
        <v>-4.0424820190978625</v>
      </c>
    </row>
    <row r="83" spans="11:17" s="2" customFormat="1" ht="12.75">
      <c r="K83" s="6"/>
      <c r="P83" s="7">
        <v>-2.10000000000003</v>
      </c>
      <c r="Q83" s="33">
        <f t="shared" si="1"/>
        <v>-4.316046833244293</v>
      </c>
    </row>
    <row r="84" spans="11:17" s="2" customFormat="1" ht="12.75">
      <c r="K84" s="6"/>
      <c r="P84" s="7">
        <v>-2.00000000000003</v>
      </c>
      <c r="Q84" s="33">
        <f t="shared" si="1"/>
        <v>-4.546487134128346</v>
      </c>
    </row>
    <row r="85" spans="11:17" s="2" customFormat="1" ht="12.75">
      <c r="K85" s="6"/>
      <c r="P85" s="7">
        <v>-1.90000000000003</v>
      </c>
      <c r="Q85" s="33">
        <f t="shared" si="1"/>
        <v>-4.731500438437023</v>
      </c>
    </row>
    <row r="86" spans="11:17" s="2" customFormat="1" ht="12.75">
      <c r="K86" s="6"/>
      <c r="P86" s="7">
        <v>-1.80000000000003</v>
      </c>
      <c r="Q86" s="33">
        <f t="shared" si="1"/>
        <v>-4.869238154390942</v>
      </c>
    </row>
    <row r="87" spans="11:17" s="2" customFormat="1" ht="12.75">
      <c r="K87" s="6"/>
      <c r="P87" s="7">
        <v>-1.70000000000003</v>
      </c>
      <c r="Q87" s="33">
        <f t="shared" si="1"/>
        <v>-4.9583240522623235</v>
      </c>
    </row>
    <row r="88" spans="11:17" s="2" customFormat="1" ht="12.75">
      <c r="K88" s="6"/>
      <c r="P88" s="7">
        <v>-1.60000000000003</v>
      </c>
      <c r="Q88" s="33">
        <f t="shared" si="1"/>
        <v>-4.997868015207522</v>
      </c>
    </row>
    <row r="89" spans="11:17" s="2" customFormat="1" ht="12.75">
      <c r="K89" s="6"/>
      <c r="P89" s="7">
        <v>-1.50000000000003</v>
      </c>
      <c r="Q89" s="33">
        <f t="shared" si="1"/>
        <v>-4.987474933020283</v>
      </c>
    </row>
    <row r="90" spans="11:17" s="2" customFormat="1" ht="12.75">
      <c r="K90" s="6"/>
      <c r="P90" s="7">
        <v>-1.40000000000003</v>
      </c>
      <c r="Q90" s="33">
        <f t="shared" si="1"/>
        <v>-4.927248649942326</v>
      </c>
    </row>
    <row r="91" spans="11:17" s="2" customFormat="1" ht="12.75">
      <c r="K91" s="6"/>
      <c r="P91" s="7">
        <v>-1.30000000000003</v>
      </c>
      <c r="Q91" s="33">
        <f t="shared" si="1"/>
        <v>-4.817790927086005</v>
      </c>
    </row>
    <row r="92" spans="11:17" s="2" customFormat="1" ht="12.75">
      <c r="K92" s="6"/>
      <c r="P92" s="7">
        <v>-1.20000000000003</v>
      </c>
      <c r="Q92" s="33">
        <f t="shared" si="1"/>
        <v>-4.660195429836186</v>
      </c>
    </row>
    <row r="93" spans="11:17" s="2" customFormat="1" ht="12.75">
      <c r="K93" s="6"/>
      <c r="P93" s="7">
        <v>-1.10000000000003</v>
      </c>
      <c r="Q93" s="33">
        <f t="shared" si="1"/>
        <v>-4.456036800307245</v>
      </c>
    </row>
    <row r="94" spans="11:17" s="2" customFormat="1" ht="12.75">
      <c r="K94" s="6"/>
      <c r="P94" s="7">
        <v>-1.00000000000003</v>
      </c>
      <c r="Q94" s="33">
        <f t="shared" si="1"/>
        <v>-4.207354924039564</v>
      </c>
    </row>
    <row r="95" spans="11:17" s="2" customFormat="1" ht="12.75">
      <c r="K95" s="6"/>
      <c r="P95" s="7">
        <v>-0.900000000000031</v>
      </c>
      <c r="Q95" s="33">
        <f t="shared" si="1"/>
        <v>-3.9166345481375133</v>
      </c>
    </row>
    <row r="96" spans="11:17" s="2" customFormat="1" ht="12.75">
      <c r="K96" s="6"/>
      <c r="P96" s="7">
        <v>-0.800000000000029</v>
      </c>
      <c r="Q96" s="33">
        <f t="shared" si="1"/>
        <v>-3.586780454497715</v>
      </c>
    </row>
    <row r="97" spans="11:17" s="2" customFormat="1" ht="12.75">
      <c r="K97" s="6"/>
      <c r="P97" s="7">
        <v>-0.700000000000029</v>
      </c>
      <c r="Q97" s="33">
        <f t="shared" si="1"/>
        <v>-3.221088436188566</v>
      </c>
    </row>
    <row r="98" spans="11:17" s="2" customFormat="1" ht="12.75">
      <c r="K98" s="6"/>
      <c r="P98" s="7">
        <v>-0.60000000000003</v>
      </c>
      <c r="Q98" s="33">
        <f t="shared" si="1"/>
        <v>-2.8232123669753006</v>
      </c>
    </row>
    <row r="99" spans="11:17" s="2" customFormat="1" ht="12.75">
      <c r="K99" s="6"/>
      <c r="P99" s="7">
        <v>-0.50000000000003</v>
      </c>
      <c r="Q99" s="33">
        <f t="shared" si="1"/>
        <v>-2.3971276930211465</v>
      </c>
    </row>
    <row r="100" spans="11:17" s="2" customFormat="1" ht="12.75">
      <c r="K100" s="6"/>
      <c r="P100" s="7">
        <v>-0.400000000000031</v>
      </c>
      <c r="Q100" s="33">
        <f t="shared" si="1"/>
        <v>-1.9470917115433952</v>
      </c>
    </row>
    <row r="101" spans="11:17" s="2" customFormat="1" ht="12.75">
      <c r="K101" s="6"/>
      <c r="P101" s="7">
        <v>-0.300000000000029</v>
      </c>
      <c r="Q101" s="33">
        <f t="shared" si="1"/>
        <v>-1.4776010333068366</v>
      </c>
    </row>
    <row r="102" spans="11:17" s="2" customFormat="1" ht="12.75">
      <c r="K102" s="6"/>
      <c r="P102" s="7">
        <v>-0.200000000000029</v>
      </c>
      <c r="Q102" s="33">
        <f t="shared" si="1"/>
        <v>-0.9933466539754482</v>
      </c>
    </row>
    <row r="103" spans="11:17" s="2" customFormat="1" ht="12.75">
      <c r="K103" s="6"/>
      <c r="P103" s="7">
        <v>-0.100000000000041</v>
      </c>
      <c r="Q103" s="33">
        <f t="shared" si="1"/>
        <v>-0.4991670832343447</v>
      </c>
    </row>
    <row r="104" spans="11:17" s="2" customFormat="1" ht="12.75">
      <c r="K104" s="6"/>
      <c r="P104" s="7">
        <v>-4.08562073062058E-14</v>
      </c>
      <c r="Q104" s="33">
        <f t="shared" si="1"/>
        <v>-2.04281036531029E-13</v>
      </c>
    </row>
    <row r="105" spans="11:17" s="2" customFormat="1" ht="12.75">
      <c r="K105" s="6"/>
      <c r="P105" s="7">
        <v>0.0999999999999996</v>
      </c>
      <c r="Q105" s="33">
        <f t="shared" si="1"/>
        <v>0.4991670832341388</v>
      </c>
    </row>
    <row r="106" spans="11:17" s="2" customFormat="1" ht="12.75">
      <c r="K106" s="6"/>
      <c r="P106" s="7">
        <v>0.199999999999999</v>
      </c>
      <c r="Q106" s="33">
        <f t="shared" si="1"/>
        <v>0.9933466539753012</v>
      </c>
    </row>
    <row r="107" spans="11:17" s="2" customFormat="1" ht="12.75">
      <c r="K107" s="6"/>
      <c r="P107" s="7">
        <v>0.300000000000001</v>
      </c>
      <c r="Q107" s="33">
        <f t="shared" si="1"/>
        <v>1.4776010333067027</v>
      </c>
    </row>
    <row r="108" spans="11:17" s="2" customFormat="1" ht="12.75">
      <c r="K108" s="6"/>
      <c r="P108" s="7">
        <v>0.4</v>
      </c>
      <c r="Q108" s="33">
        <f t="shared" si="1"/>
        <v>1.9470917115432527</v>
      </c>
    </row>
    <row r="109" spans="11:17" s="2" customFormat="1" ht="12.75">
      <c r="K109" s="6"/>
      <c r="P109" s="7">
        <v>0.5</v>
      </c>
      <c r="Q109" s="33">
        <f t="shared" si="1"/>
        <v>2.397127693021015</v>
      </c>
    </row>
    <row r="110" spans="11:17" s="2" customFormat="1" ht="12.75">
      <c r="K110" s="6"/>
      <c r="P110" s="7">
        <v>0.6</v>
      </c>
      <c r="Q110" s="33">
        <f t="shared" si="1"/>
        <v>2.8232123669751767</v>
      </c>
    </row>
    <row r="111" spans="11:17" s="2" customFormat="1" ht="12.75">
      <c r="K111" s="6"/>
      <c r="P111" s="7">
        <v>0.699999999999999</v>
      </c>
      <c r="Q111" s="33">
        <f t="shared" si="1"/>
        <v>3.221088436188451</v>
      </c>
    </row>
    <row r="112" spans="11:17" s="2" customFormat="1" ht="12.75">
      <c r="K112" s="6"/>
      <c r="P112" s="7">
        <v>0.800000000000001</v>
      </c>
      <c r="Q112" s="33">
        <f t="shared" si="1"/>
        <v>3.5867804544976174</v>
      </c>
    </row>
    <row r="113" spans="11:17" s="2" customFormat="1" ht="12.75">
      <c r="K113" s="6"/>
      <c r="P113" s="7">
        <v>0.9</v>
      </c>
      <c r="Q113" s="33">
        <f t="shared" si="1"/>
        <v>3.916634548137417</v>
      </c>
    </row>
    <row r="114" spans="11:17" s="2" customFormat="1" ht="12.75">
      <c r="K114" s="6"/>
      <c r="P114" s="7">
        <v>1</v>
      </c>
      <c r="Q114" s="33">
        <f t="shared" si="1"/>
        <v>4.207354924039483</v>
      </c>
    </row>
    <row r="115" spans="11:17" s="2" customFormat="1" ht="12.75">
      <c r="K115" s="6"/>
      <c r="P115" s="7">
        <v>1.1</v>
      </c>
      <c r="Q115" s="33">
        <f t="shared" si="1"/>
        <v>4.456036800307177</v>
      </c>
    </row>
    <row r="116" spans="11:17" s="2" customFormat="1" ht="12.75">
      <c r="K116" s="6"/>
      <c r="P116" s="7">
        <v>1.2</v>
      </c>
      <c r="Q116" s="33">
        <f t="shared" si="1"/>
        <v>4.660195429836131</v>
      </c>
    </row>
    <row r="117" spans="11:17" s="2" customFormat="1" ht="12.75">
      <c r="K117" s="6"/>
      <c r="P117" s="7">
        <v>1.3</v>
      </c>
      <c r="Q117" s="33">
        <f t="shared" si="1"/>
        <v>4.817790927085965</v>
      </c>
    </row>
    <row r="118" spans="11:17" s="2" customFormat="1" ht="12.75">
      <c r="K118" s="6"/>
      <c r="P118" s="7">
        <v>1.4</v>
      </c>
      <c r="Q118" s="33">
        <f t="shared" si="1"/>
        <v>4.9272486499423005</v>
      </c>
    </row>
    <row r="119" spans="11:17" s="2" customFormat="1" ht="12.75">
      <c r="K119" s="6"/>
      <c r="P119" s="7">
        <v>1.5</v>
      </c>
      <c r="Q119" s="33">
        <f t="shared" si="1"/>
        <v>4.987474933020272</v>
      </c>
    </row>
    <row r="120" spans="11:17" s="2" customFormat="1" ht="12.75">
      <c r="K120" s="6"/>
      <c r="P120" s="7">
        <v>1.6</v>
      </c>
      <c r="Q120" s="33">
        <f t="shared" si="1"/>
        <v>4.997868015207525</v>
      </c>
    </row>
    <row r="121" spans="11:17" s="2" customFormat="1" ht="12.75">
      <c r="K121" s="6"/>
      <c r="P121" s="7">
        <v>1.7</v>
      </c>
      <c r="Q121" s="33">
        <f t="shared" si="1"/>
        <v>4.958324052262343</v>
      </c>
    </row>
    <row r="122" spans="11:17" s="2" customFormat="1" ht="12.75">
      <c r="K122" s="6"/>
      <c r="P122" s="7">
        <v>1.8</v>
      </c>
      <c r="Q122" s="33">
        <f t="shared" si="1"/>
        <v>4.869238154390976</v>
      </c>
    </row>
    <row r="123" spans="11:17" s="2" customFormat="1" ht="12.75">
      <c r="K123" s="6"/>
      <c r="P123" s="7">
        <v>1.9</v>
      </c>
      <c r="Q123" s="33">
        <f t="shared" si="1"/>
        <v>4.731500438437072</v>
      </c>
    </row>
    <row r="124" spans="11:17" s="2" customFormat="1" ht="12.75">
      <c r="K124" s="6"/>
      <c r="P124" s="7">
        <v>2</v>
      </c>
      <c r="Q124" s="33">
        <f t="shared" si="1"/>
        <v>4.546487134128409</v>
      </c>
    </row>
    <row r="125" spans="11:17" s="2" customFormat="1" ht="12.75">
      <c r="K125" s="6"/>
      <c r="P125" s="7">
        <v>2.1</v>
      </c>
      <c r="Q125" s="33">
        <f t="shared" si="1"/>
        <v>4.316046833244369</v>
      </c>
    </row>
    <row r="126" spans="11:17" s="2" customFormat="1" ht="12.75">
      <c r="K126" s="6"/>
      <c r="P126" s="7">
        <v>2.2</v>
      </c>
      <c r="Q126" s="33">
        <f t="shared" si="1"/>
        <v>4.0424820190979505</v>
      </c>
    </row>
    <row r="127" spans="11:17" s="2" customFormat="1" ht="12.75">
      <c r="K127" s="6"/>
      <c r="P127" s="7">
        <v>2.3</v>
      </c>
      <c r="Q127" s="33">
        <f t="shared" si="1"/>
        <v>3.7285260608836013</v>
      </c>
    </row>
    <row r="128" spans="11:17" s="2" customFormat="1" ht="12.75">
      <c r="K128" s="6"/>
      <c r="P128" s="7">
        <v>2.4</v>
      </c>
      <c r="Q128" s="33">
        <f t="shared" si="1"/>
        <v>3.377315902755755</v>
      </c>
    </row>
    <row r="129" spans="11:17" s="2" customFormat="1" ht="12.75">
      <c r="K129" s="6"/>
      <c r="P129" s="7">
        <v>2.5</v>
      </c>
      <c r="Q129" s="33">
        <f t="shared" si="1"/>
        <v>2.9923607205197826</v>
      </c>
    </row>
    <row r="130" spans="11:17" s="2" customFormat="1" ht="12.75">
      <c r="K130" s="6"/>
      <c r="P130" s="7">
        <v>2.6</v>
      </c>
      <c r="Q130" s="33">
        <f t="shared" si="1"/>
        <v>2.577506859107321</v>
      </c>
    </row>
    <row r="131" spans="11:17" s="2" customFormat="1" ht="12.75">
      <c r="K131" s="6"/>
      <c r="P131" s="7">
        <v>2.7</v>
      </c>
      <c r="Q131" s="33">
        <f t="shared" si="1"/>
        <v>2.136899401169149</v>
      </c>
    </row>
    <row r="132" spans="11:17" s="2" customFormat="1" ht="12.75">
      <c r="K132" s="6"/>
      <c r="P132" s="7">
        <v>2.8</v>
      </c>
      <c r="Q132" s="33">
        <f t="shared" si="1"/>
        <v>1.6749407507795255</v>
      </c>
    </row>
    <row r="133" spans="11:17" s="2" customFormat="1" ht="12.75">
      <c r="K133" s="6"/>
      <c r="P133" s="7">
        <v>2.9</v>
      </c>
      <c r="Q133" s="33">
        <f aca="true" t="shared" si="2" ref="Q133:Q196">$F$5*SIN(($F$7)*(P133+$F$9))+$F$11</f>
        <v>1.1962466460699122</v>
      </c>
    </row>
    <row r="134" spans="11:17" s="2" customFormat="1" ht="12.75">
      <c r="K134" s="6"/>
      <c r="P134" s="7">
        <v>3</v>
      </c>
      <c r="Q134" s="33">
        <f t="shared" si="2"/>
        <v>0.7056000402993361</v>
      </c>
    </row>
    <row r="135" spans="11:17" s="2" customFormat="1" ht="12.75">
      <c r="K135" s="6"/>
      <c r="P135" s="7">
        <v>3.1</v>
      </c>
      <c r="Q135" s="33">
        <f t="shared" si="2"/>
        <v>0.20790331216645247</v>
      </c>
    </row>
    <row r="136" spans="11:17" s="2" customFormat="1" ht="12.75">
      <c r="K136" s="6"/>
      <c r="P136" s="7">
        <v>3.2</v>
      </c>
      <c r="Q136" s="33">
        <f t="shared" si="2"/>
        <v>-0.2918707171379004</v>
      </c>
    </row>
    <row r="137" spans="11:17" s="2" customFormat="1" ht="12.75">
      <c r="K137" s="6"/>
      <c r="P137" s="7">
        <v>3.3</v>
      </c>
      <c r="Q137" s="33">
        <f t="shared" si="2"/>
        <v>-0.7887284707162411</v>
      </c>
    </row>
    <row r="138" spans="11:17" s="2" customFormat="1" ht="12.75">
      <c r="K138" s="6"/>
      <c r="P138" s="7">
        <v>3.4</v>
      </c>
      <c r="Q138" s="33">
        <f t="shared" si="2"/>
        <v>-1.2777055101341561</v>
      </c>
    </row>
    <row r="139" spans="11:17" s="2" customFormat="1" ht="12.75">
      <c r="K139" s="6"/>
      <c r="P139" s="7">
        <v>3.5</v>
      </c>
      <c r="Q139" s="33">
        <f t="shared" si="2"/>
        <v>-1.7539161384480992</v>
      </c>
    </row>
    <row r="140" spans="11:17" s="2" customFormat="1" ht="12.75">
      <c r="K140" s="6"/>
      <c r="P140" s="7">
        <v>3.6</v>
      </c>
      <c r="Q140" s="33">
        <f t="shared" si="2"/>
        <v>-2.2126022164742625</v>
      </c>
    </row>
    <row r="141" spans="11:17" s="2" customFormat="1" ht="12.75">
      <c r="K141" s="6"/>
      <c r="P141" s="7">
        <v>3.7</v>
      </c>
      <c r="Q141" s="33">
        <f t="shared" si="2"/>
        <v>-2.649180704542467</v>
      </c>
    </row>
    <row r="142" spans="11:17" s="2" customFormat="1" ht="12.75">
      <c r="K142" s="6"/>
      <c r="P142" s="7">
        <v>3.8</v>
      </c>
      <c r="Q142" s="33">
        <f t="shared" si="2"/>
        <v>-3.0592894547135945</v>
      </c>
    </row>
    <row r="143" spans="11:17" s="2" customFormat="1" ht="12.75">
      <c r="K143" s="6"/>
      <c r="P143" s="7">
        <v>3.9</v>
      </c>
      <c r="Q143" s="33">
        <f t="shared" si="2"/>
        <v>-3.438830795919869</v>
      </c>
    </row>
    <row r="144" spans="11:17" s="2" customFormat="1" ht="12.75">
      <c r="K144" s="6"/>
      <c r="P144" s="7">
        <v>4</v>
      </c>
      <c r="Q144" s="33">
        <f t="shared" si="2"/>
        <v>-3.7840124765396412</v>
      </c>
    </row>
    <row r="145" spans="11:17" s="2" customFormat="1" ht="12.75">
      <c r="K145" s="6"/>
      <c r="P145" s="7">
        <v>4.0999999999999</v>
      </c>
      <c r="Q145" s="33">
        <f t="shared" si="2"/>
        <v>-4.091385555321765</v>
      </c>
    </row>
    <row r="146" spans="11:17" s="2" customFormat="1" ht="12.75">
      <c r="K146" s="6"/>
      <c r="P146" s="7">
        <v>4.1999999999999</v>
      </c>
      <c r="Q146" s="33">
        <f t="shared" si="2"/>
        <v>-4.357878862067695</v>
      </c>
    </row>
    <row r="147" spans="11:17" s="2" customFormat="1" ht="12.75">
      <c r="K147" s="6"/>
      <c r="P147" s="7">
        <v>4.2999999999999</v>
      </c>
      <c r="Q147" s="33">
        <f t="shared" si="2"/>
        <v>-4.580829683747075</v>
      </c>
    </row>
    <row r="148" spans="11:17" s="2" customFormat="1" ht="12.75">
      <c r="K148" s="6"/>
      <c r="P148" s="7">
        <v>4.3999999999999</v>
      </c>
      <c r="Q148" s="33">
        <f t="shared" si="2"/>
        <v>-4.758010369447426</v>
      </c>
    </row>
    <row r="149" spans="11:17" s="2" customFormat="1" ht="12.75">
      <c r="K149" s="6"/>
      <c r="P149" s="7">
        <v>4.4999999999999</v>
      </c>
      <c r="Q149" s="33">
        <f t="shared" si="2"/>
        <v>-4.887650588325379</v>
      </c>
    </row>
    <row r="150" spans="11:17" s="2" customFormat="1" ht="12.75">
      <c r="K150" s="6"/>
      <c r="P150" s="7">
        <v>4.5999999999999</v>
      </c>
      <c r="Q150" s="33">
        <f t="shared" si="2"/>
        <v>-4.968455018167266</v>
      </c>
    </row>
    <row r="151" spans="11:17" s="2" customFormat="1" ht="12.75">
      <c r="K151" s="6"/>
      <c r="P151" s="7">
        <v>4.6999999999999</v>
      </c>
      <c r="Q151" s="33">
        <f t="shared" si="2"/>
        <v>-4.999616287820498</v>
      </c>
    </row>
    <row r="152" spans="11:17" s="2" customFormat="1" ht="12.75">
      <c r="K152" s="6"/>
      <c r="P152" s="7">
        <v>4.7999999999999</v>
      </c>
      <c r="Q152" s="33">
        <f t="shared" si="2"/>
        <v>-4.980823044179247</v>
      </c>
    </row>
    <row r="153" spans="11:17" s="2" customFormat="1" ht="12.75">
      <c r="K153" s="6"/>
      <c r="P153" s="7">
        <v>4.8999999999999</v>
      </c>
      <c r="Q153" s="33">
        <f t="shared" si="2"/>
        <v>-4.912263063121756</v>
      </c>
    </row>
    <row r="154" spans="11:17" s="2" customFormat="1" ht="12.75">
      <c r="K154" s="6"/>
      <c r="P154" s="7">
        <v>4.9999999999999</v>
      </c>
      <c r="Q154" s="33">
        <f t="shared" si="2"/>
        <v>-4.7946213733158345</v>
      </c>
    </row>
    <row r="155" spans="11:17" s="2" customFormat="1" ht="12.75">
      <c r="K155" s="6"/>
      <c r="P155" s="7">
        <v>5.0999999999999</v>
      </c>
      <c r="Q155" s="33">
        <f t="shared" si="2"/>
        <v>-4.62907341163885</v>
      </c>
    </row>
    <row r="156" spans="11:17" s="2" customFormat="1" ht="12.75">
      <c r="K156" s="6"/>
      <c r="P156" s="7">
        <v>5.1999999999999</v>
      </c>
      <c r="Q156" s="33">
        <f t="shared" si="2"/>
        <v>-4.417273278601001</v>
      </c>
    </row>
    <row r="157" spans="11:17" s="2" customFormat="1" ht="12.75">
      <c r="K157" s="6"/>
      <c r="P157" s="7">
        <v>5.2999999999999</v>
      </c>
      <c r="Q157" s="33">
        <f t="shared" si="2"/>
        <v>-4.161337211119783</v>
      </c>
    </row>
    <row r="158" spans="11:17" s="2" customFormat="1" ht="12.75">
      <c r="K158" s="6"/>
      <c r="P158" s="7">
        <v>5.3999999999999</v>
      </c>
      <c r="Q158" s="33">
        <f t="shared" si="2"/>
        <v>-3.8638224377802546</v>
      </c>
    </row>
    <row r="159" spans="11:17" s="2" customFormat="1" ht="12.75">
      <c r="K159" s="6"/>
      <c r="P159" s="7">
        <v>5.4999999999999</v>
      </c>
      <c r="Q159" s="33">
        <f t="shared" si="2"/>
        <v>-3.527701627852315</v>
      </c>
    </row>
    <row r="160" spans="11:17" s="2" customFormat="1" ht="12.75">
      <c r="K160" s="6"/>
      <c r="P160" s="7">
        <v>5.5999999999999</v>
      </c>
      <c r="Q160" s="33">
        <f t="shared" si="2"/>
        <v>-3.1563331893619937</v>
      </c>
    </row>
    <row r="161" spans="11:17" s="2" customFormat="1" ht="12.75">
      <c r="K161" s="6"/>
      <c r="P161" s="7">
        <v>5.6999999999999</v>
      </c>
      <c r="Q161" s="33">
        <f t="shared" si="2"/>
        <v>-2.753427712988607</v>
      </c>
    </row>
    <row r="162" spans="11:17" s="2" customFormat="1" ht="12.75">
      <c r="K162" s="6"/>
      <c r="P162" s="7">
        <v>5.7999999999999</v>
      </c>
      <c r="Q162" s="33">
        <f t="shared" si="2"/>
        <v>-2.3230108970692274</v>
      </c>
    </row>
    <row r="163" spans="11:17" s="2" customFormat="1" ht="12.75">
      <c r="K163" s="6"/>
      <c r="P163" s="7">
        <v>5.8999999999999</v>
      </c>
      <c r="Q163" s="33">
        <f t="shared" si="2"/>
        <v>-1.8693833241516455</v>
      </c>
    </row>
    <row r="164" spans="11:17" s="2" customFormat="1" ht="12.75">
      <c r="K164" s="6"/>
      <c r="P164" s="7">
        <v>5.9999999999999</v>
      </c>
      <c r="Q164" s="33">
        <f t="shared" si="2"/>
        <v>-1.3970774909951111</v>
      </c>
    </row>
    <row r="165" spans="11:17" s="2" customFormat="1" ht="12.75">
      <c r="K165" s="6"/>
      <c r="P165" s="7">
        <v>6.0999999999999</v>
      </c>
      <c r="Q165" s="33">
        <f t="shared" si="2"/>
        <v>-0.9108125213609686</v>
      </c>
    </row>
    <row r="166" spans="11:17" s="2" customFormat="1" ht="12.75">
      <c r="K166" s="6"/>
      <c r="P166" s="7">
        <v>6.1999999999999</v>
      </c>
      <c r="Q166" s="33">
        <f t="shared" si="2"/>
        <v>-0.41544701408798207</v>
      </c>
    </row>
    <row r="167" spans="11:17" s="2" customFormat="1" ht="12.75">
      <c r="K167" s="6"/>
      <c r="P167" s="7">
        <v>6.2999999999999</v>
      </c>
      <c r="Q167" s="33">
        <f t="shared" si="2"/>
        <v>0.08406950242125125</v>
      </c>
    </row>
    <row r="168" spans="11:17" s="2" customFormat="1" ht="12.75">
      <c r="K168" s="6"/>
      <c r="P168" s="7">
        <v>6.3999999999999</v>
      </c>
      <c r="Q168" s="33">
        <f t="shared" si="2"/>
        <v>0.5827460242519699</v>
      </c>
    </row>
    <row r="169" spans="11:17" s="2" customFormat="1" ht="12.75">
      <c r="K169" s="6"/>
      <c r="P169" s="7">
        <v>6.4999999999999</v>
      </c>
      <c r="Q169" s="33">
        <f t="shared" si="2"/>
        <v>1.0755999404385876</v>
      </c>
    </row>
    <row r="170" spans="11:17" s="2" customFormat="1" ht="12.75">
      <c r="K170" s="6"/>
      <c r="P170" s="7">
        <v>6.5999999999999</v>
      </c>
      <c r="Q170" s="33">
        <f t="shared" si="2"/>
        <v>1.5577068175664166</v>
      </c>
    </row>
    <row r="171" spans="11:17" s="2" customFormat="1" ht="12.75">
      <c r="K171" s="6"/>
      <c r="P171" s="7">
        <v>6.6999999999999</v>
      </c>
      <c r="Q171" s="33">
        <f t="shared" si="2"/>
        <v>2.0242496030825325</v>
      </c>
    </row>
    <row r="172" spans="11:17" s="2" customFormat="1" ht="12.75">
      <c r="K172" s="6"/>
      <c r="P172" s="7">
        <v>6.7999999999999</v>
      </c>
      <c r="Q172" s="33">
        <f t="shared" si="2"/>
        <v>2.4705667556926083</v>
      </c>
    </row>
    <row r="173" spans="11:17" s="2" customFormat="1" ht="12.75">
      <c r="K173" s="6"/>
      <c r="P173" s="7">
        <v>6.8999999999999</v>
      </c>
      <c r="Q173" s="33">
        <f t="shared" si="2"/>
        <v>2.8921988219405916</v>
      </c>
    </row>
    <row r="174" spans="11:17" s="2" customFormat="1" ht="12.75">
      <c r="K174" s="6"/>
      <c r="P174" s="7">
        <v>6.9999999999999</v>
      </c>
      <c r="Q174" s="33">
        <f t="shared" si="2"/>
        <v>3.2849329935935674</v>
      </c>
    </row>
    <row r="175" spans="11:17" s="2" customFormat="1" ht="12.75">
      <c r="K175" s="6"/>
      <c r="P175" s="7">
        <v>7.0999999999999</v>
      </c>
      <c r="Q175" s="33">
        <f t="shared" si="2"/>
        <v>3.644845200629039</v>
      </c>
    </row>
    <row r="176" spans="11:17" s="2" customFormat="1" ht="12.75">
      <c r="K176" s="6"/>
      <c r="P176" s="7">
        <v>7.1999999999999</v>
      </c>
      <c r="Q176" s="33">
        <f t="shared" si="2"/>
        <v>3.9683393192454606</v>
      </c>
    </row>
    <row r="177" spans="11:17" s="2" customFormat="1" ht="12.75">
      <c r="K177" s="6"/>
      <c r="P177" s="7">
        <v>7.2999999999999</v>
      </c>
      <c r="Q177" s="33">
        <f t="shared" si="2"/>
        <v>4.252183103142561</v>
      </c>
    </row>
    <row r="178" spans="11:17" s="2" customFormat="1" ht="12.75">
      <c r="K178" s="6"/>
      <c r="P178" s="7">
        <v>7.3999999999999</v>
      </c>
      <c r="Q178" s="33">
        <f t="shared" si="2"/>
        <v>4.4935404790579145</v>
      </c>
    </row>
    <row r="179" spans="11:17" s="2" customFormat="1" ht="12.75">
      <c r="K179" s="6"/>
      <c r="P179" s="7">
        <v>7.4999999999999</v>
      </c>
      <c r="Q179" s="33">
        <f t="shared" si="2"/>
        <v>4.68999988387352</v>
      </c>
    </row>
    <row r="180" spans="11:17" s="2" customFormat="1" ht="12.75">
      <c r="K180" s="6"/>
      <c r="P180" s="7">
        <v>7.5999999999999</v>
      </c>
      <c r="Q180" s="33">
        <f t="shared" si="2"/>
        <v>4.839598360157307</v>
      </c>
    </row>
    <row r="181" spans="11:17" s="2" customFormat="1" ht="12.75">
      <c r="K181" s="6"/>
      <c r="P181" s="7">
        <v>7.6999999999999</v>
      </c>
      <c r="Q181" s="33">
        <f t="shared" si="2"/>
        <v>4.9408411693849255</v>
      </c>
    </row>
    <row r="182" spans="11:17" s="2" customFormat="1" ht="12.75">
      <c r="K182" s="6"/>
      <c r="P182" s="7">
        <v>7.7999999999999</v>
      </c>
      <c r="Q182" s="33">
        <f t="shared" si="2"/>
        <v>4.992716726872998</v>
      </c>
    </row>
    <row r="183" spans="11:17" s="2" customFormat="1" ht="12.75">
      <c r="K183" s="6"/>
      <c r="P183" s="7">
        <v>7.8999999999999</v>
      </c>
      <c r="Q183" s="33">
        <f t="shared" si="2"/>
        <v>4.9947067091988835</v>
      </c>
    </row>
    <row r="184" spans="11:17" s="2" customFormat="1" ht="12.75">
      <c r="K184" s="6"/>
      <c r="P184" s="7">
        <v>7.9999999999999</v>
      </c>
      <c r="Q184" s="33">
        <f t="shared" si="2"/>
        <v>4.946791233116982</v>
      </c>
    </row>
    <row r="185" spans="11:17" s="2" customFormat="1" ht="12.75">
      <c r="K185" s="6"/>
      <c r="P185" s="7">
        <v>8.0999999999999</v>
      </c>
      <c r="Q185" s="33">
        <f t="shared" si="2"/>
        <v>4.849449054225553</v>
      </c>
    </row>
    <row r="186" spans="11:17" s="2" customFormat="1" ht="12.75">
      <c r="K186" s="6"/>
      <c r="P186" s="7">
        <v>8.1999999999999</v>
      </c>
      <c r="Q186" s="33">
        <f t="shared" si="2"/>
        <v>4.7036527833990345</v>
      </c>
    </row>
    <row r="187" spans="11:17" s="2" customFormat="1" ht="12.75">
      <c r="K187" s="6"/>
      <c r="P187" s="7">
        <v>8.2999999999999</v>
      </c>
      <c r="Q187" s="33">
        <f t="shared" si="2"/>
        <v>4.5108591687816855</v>
      </c>
    </row>
    <row r="188" spans="11:17" s="2" customFormat="1" ht="12.75">
      <c r="K188" s="6"/>
      <c r="P188" s="7">
        <v>8.3999999999999</v>
      </c>
      <c r="Q188" s="33">
        <f t="shared" si="2"/>
        <v>4.272994540441661</v>
      </c>
    </row>
    <row r="189" spans="11:17" s="2" customFormat="1" ht="12.75">
      <c r="K189" s="6"/>
      <c r="P189" s="7">
        <v>8.4999999999999</v>
      </c>
      <c r="Q189" s="33">
        <f t="shared" si="2"/>
        <v>3.992435563117751</v>
      </c>
    </row>
    <row r="190" spans="11:17" s="2" customFormat="1" ht="12.75">
      <c r="K190" s="6"/>
      <c r="P190" s="7">
        <v>8.5999999999999</v>
      </c>
      <c r="Q190" s="33">
        <f t="shared" si="2"/>
        <v>3.671985489370905</v>
      </c>
    </row>
    <row r="191" spans="11:17" s="2" customFormat="1" ht="12.75">
      <c r="K191" s="6"/>
      <c r="P191" s="7">
        <v>8.6999999999999</v>
      </c>
      <c r="Q191" s="33">
        <f t="shared" si="2"/>
        <v>3.314846150411289</v>
      </c>
    </row>
    <row r="192" spans="11:17" s="2" customFormat="1" ht="12.75">
      <c r="K192" s="6"/>
      <c r="P192" s="7">
        <v>8.7999999999999</v>
      </c>
      <c r="Q192" s="33">
        <f t="shared" si="2"/>
        <v>2.924585964459219</v>
      </c>
    </row>
    <row r="193" spans="11:17" s="2" customFormat="1" ht="12.75">
      <c r="K193" s="6"/>
      <c r="P193" s="7">
        <v>8.8999999999999</v>
      </c>
      <c r="Q193" s="33">
        <f t="shared" si="2"/>
        <v>2.505104282289854</v>
      </c>
    </row>
    <row r="194" spans="11:17" s="2" customFormat="1" ht="12.75">
      <c r="K194" s="6"/>
      <c r="P194" s="7">
        <v>8.9999999999999</v>
      </c>
      <c r="Q194" s="33">
        <f t="shared" si="2"/>
        <v>2.060592426209236</v>
      </c>
    </row>
    <row r="195" spans="11:17" s="2" customFormat="1" ht="12.75">
      <c r="K195" s="6"/>
      <c r="P195" s="7">
        <v>9.0999999999999</v>
      </c>
      <c r="Q195" s="33">
        <f t="shared" si="2"/>
        <v>1.5954918117472319</v>
      </c>
    </row>
    <row r="196" spans="11:17" s="2" customFormat="1" ht="12.75">
      <c r="K196" s="6"/>
      <c r="P196" s="7">
        <v>9.1999999999999</v>
      </c>
      <c r="Q196" s="33">
        <f t="shared" si="2"/>
        <v>1.114449570501723</v>
      </c>
    </row>
    <row r="197" spans="11:17" s="2" customFormat="1" ht="12.75">
      <c r="K197" s="6"/>
      <c r="P197" s="7">
        <v>9.2999999999999</v>
      </c>
      <c r="Q197" s="33">
        <f aca="true" t="shared" si="3" ref="Q197:Q203">$F$5*SIN(($F$7)*(P197+$F$9))+$F$11</f>
        <v>0.6222721175358108</v>
      </c>
    </row>
    <row r="198" spans="11:17" s="2" customFormat="1" ht="12.75">
      <c r="K198" s="6"/>
      <c r="P198" s="7">
        <v>9.3999999999999</v>
      </c>
      <c r="Q198" s="33">
        <f t="shared" si="3"/>
        <v>0.12387712726728606</v>
      </c>
    </row>
    <row r="199" spans="11:17" s="2" customFormat="1" ht="12.75">
      <c r="K199" s="6"/>
      <c r="P199" s="7">
        <v>9.4999999999999</v>
      </c>
      <c r="Q199" s="33">
        <f t="shared" si="3"/>
        <v>-0.3757556023085506</v>
      </c>
    </row>
    <row r="200" spans="11:17" s="2" customFormat="1" ht="12.75">
      <c r="K200" s="6"/>
      <c r="P200" s="7">
        <v>9.5999999999999</v>
      </c>
      <c r="Q200" s="33">
        <f t="shared" si="3"/>
        <v>-0.8716339061144084</v>
      </c>
    </row>
    <row r="201" spans="11:17" s="2" customFormat="1" ht="12.75">
      <c r="K201" s="6"/>
      <c r="P201" s="7">
        <v>9.6999999999999</v>
      </c>
      <c r="Q201" s="33">
        <f t="shared" si="3"/>
        <v>-1.3588031320542335</v>
      </c>
    </row>
    <row r="202" spans="11:17" s="2" customFormat="1" ht="12.75">
      <c r="K202" s="6"/>
      <c r="P202" s="7">
        <v>9.7999999999999</v>
      </c>
      <c r="Q202" s="33">
        <f t="shared" si="3"/>
        <v>-1.8323956462591708</v>
      </c>
    </row>
    <row r="203" spans="11:17" s="2" customFormat="1" ht="12.75">
      <c r="K203" s="6"/>
      <c r="P203" s="7">
        <v>9.8999999999999</v>
      </c>
      <c r="Q203" s="33">
        <f t="shared" si="3"/>
        <v>-2.2876794688761644</v>
      </c>
    </row>
    <row r="204" spans="11:17" s="2" customFormat="1" ht="12.75">
      <c r="K204" s="6"/>
      <c r="P204" s="7">
        <v>9.9999999999999</v>
      </c>
      <c r="Q204" s="33">
        <f>$F$5*SIN(($F$7)*(P204+$F$9))+$F$11</f>
        <v>-2.720105554446432</v>
      </c>
    </row>
    <row r="205" spans="11:17" s="2" customFormat="1" ht="12.75">
      <c r="K205" s="6"/>
      <c r="Q205" s="33">
        <f aca="true" t="shared" si="4" ref="Q205:Q212">$F$5*SIN(($F$7)*(P205+$F$9))+$F$11</f>
        <v>0</v>
      </c>
    </row>
    <row r="206" spans="11:17" s="2" customFormat="1" ht="12.75">
      <c r="K206" s="6"/>
      <c r="Q206" s="33">
        <f t="shared" si="4"/>
        <v>0</v>
      </c>
    </row>
    <row r="207" spans="11:17" s="2" customFormat="1" ht="12.75">
      <c r="K207" s="6"/>
      <c r="Q207" s="33">
        <f t="shared" si="4"/>
        <v>0</v>
      </c>
    </row>
    <row r="208" spans="11:17" s="2" customFormat="1" ht="12.75">
      <c r="K208" s="6"/>
      <c r="Q208" s="33">
        <f t="shared" si="4"/>
        <v>0</v>
      </c>
    </row>
    <row r="209" spans="11:17" s="2" customFormat="1" ht="12.75">
      <c r="K209" s="6"/>
      <c r="Q209" s="33">
        <f t="shared" si="4"/>
        <v>0</v>
      </c>
    </row>
    <row r="210" spans="11:17" s="2" customFormat="1" ht="12.75">
      <c r="K210" s="6"/>
      <c r="Q210" s="33">
        <f t="shared" si="4"/>
        <v>0</v>
      </c>
    </row>
    <row r="211" spans="11:17" s="2" customFormat="1" ht="12.75">
      <c r="K211" s="6"/>
      <c r="Q211" s="33">
        <f t="shared" si="4"/>
        <v>0</v>
      </c>
    </row>
    <row r="212" spans="11:17" s="2" customFormat="1" ht="12.75">
      <c r="K212" s="6"/>
      <c r="Q212" s="33">
        <f t="shared" si="4"/>
        <v>0</v>
      </c>
    </row>
    <row r="213" spans="11:17" s="2" customFormat="1" ht="12.75">
      <c r="K213" s="6"/>
      <c r="Q213" s="33">
        <f>$F$5*SIN(($F$7)*(P213+$F$9))+$F$11</f>
        <v>0</v>
      </c>
    </row>
    <row r="214" spans="11:17" s="2" customFormat="1" ht="12.75">
      <c r="K214" s="6"/>
      <c r="Q214" s="33">
        <f aca="true" t="shared" si="5" ref="Q214:Q220">$F$5*SIN(($F$7)*(P214+$F$9))+$F$11</f>
        <v>0</v>
      </c>
    </row>
    <row r="215" spans="11:17" s="2" customFormat="1" ht="12.75">
      <c r="K215" s="6"/>
      <c r="Q215" s="33">
        <f t="shared" si="5"/>
        <v>0</v>
      </c>
    </row>
    <row r="216" spans="11:17" s="2" customFormat="1" ht="12.75">
      <c r="K216" s="6"/>
      <c r="Q216" s="33">
        <f t="shared" si="5"/>
        <v>0</v>
      </c>
    </row>
    <row r="217" spans="11:17" s="2" customFormat="1" ht="12.75">
      <c r="K217" s="6"/>
      <c r="Q217" s="33">
        <f t="shared" si="5"/>
        <v>0</v>
      </c>
    </row>
    <row r="218" spans="11:17" s="2" customFormat="1" ht="12.75">
      <c r="K218" s="6"/>
      <c r="Q218" s="33">
        <f t="shared" si="5"/>
        <v>0</v>
      </c>
    </row>
    <row r="219" spans="11:17" s="2" customFormat="1" ht="12.75">
      <c r="K219" s="6"/>
      <c r="Q219" s="33">
        <f t="shared" si="5"/>
        <v>0</v>
      </c>
    </row>
    <row r="220" spans="11:17" s="2" customFormat="1" ht="12.75">
      <c r="K220" s="6"/>
      <c r="Q220" s="33">
        <f t="shared" si="5"/>
        <v>0</v>
      </c>
    </row>
  </sheetData>
  <mergeCells count="5">
    <mergeCell ref="A9:B9"/>
    <mergeCell ref="A1:L1"/>
    <mergeCell ref="A2:L2"/>
    <mergeCell ref="A5:B5"/>
    <mergeCell ref="A7:B7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SMA®xt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Spijkers</dc:creator>
  <cp:keywords/>
  <dc:description/>
  <cp:lastModifiedBy>Joeri Spijkers</cp:lastModifiedBy>
  <dcterms:created xsi:type="dcterms:W3CDTF">2002-03-11T18:48:50Z</dcterms:created>
  <dcterms:modified xsi:type="dcterms:W3CDTF">2004-09-02T10:32:30Z</dcterms:modified>
  <cp:category/>
  <cp:version/>
  <cp:contentType/>
  <cp:contentStatus/>
</cp:coreProperties>
</file>